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6410" windowHeight="5955" activeTab="0"/>
  </bookViews>
  <sheets>
    <sheet name="plan_SS" sheetId="1" r:id="rId1"/>
    <sheet name="plan_SN" sheetId="2" r:id="rId2"/>
  </sheets>
  <definedNames>
    <definedName name="_xlnm.Print_Area" localSheetId="1">'plan_SN'!$A$1:$AV$80</definedName>
    <definedName name="_xlnm.Print_Area" localSheetId="0">'plan_SS'!$A$1:$AV$83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<sst xmlns="http://schemas.openxmlformats.org/spreadsheetml/2006/main" count="454" uniqueCount="160">
  <si>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</si>
  <si>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</si>
  <si>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</si>
  <si>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</si>
  <si>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</si>
  <si>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</si>
  <si>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</si>
  <si>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</si>
  <si>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</si>
  <si>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</si>
  <si>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</si>
  <si>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</si>
  <si>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3.5.1. Plan studiów stacjonarnych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</si>
  <si>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</si>
  <si>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</si>
  <si>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</si>
  <si>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</si>
  <si>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</si>
  <si>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</si>
  <si>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</si>
  <si>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</si>
  <si>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</si>
  <si>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</si>
  <si>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</si>
  <si>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</si>
  <si>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</si>
  <si>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</si>
  <si>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D.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</si>
  <si>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</si>
  <si>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</si>
  <si>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</si>
  <si>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</si>
  <si>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</si>
  <si>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</si>
  <si>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</si>
  <si>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</si>
  <si>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</si>
  <si>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</si>
  <si>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</si>
  <si>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</si>
  <si>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</si>
  <si>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</si>
  <si>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</si>
  <si>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</si>
  <si>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</si>
  <si>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</si>
  <si>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zajęcia praktyczne</t>
  </si>
  <si>
    <t>pw</t>
  </si>
  <si>
    <t>ogólnouczelniane</t>
  </si>
  <si>
    <t>bezpośredni udział</t>
  </si>
  <si>
    <t>nauki podstawowe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</si>
  <si>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</si>
  <si>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</si>
  <si>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</si>
  <si>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</si>
  <si>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</si>
  <si>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</si>
  <si>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</si>
  <si>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</si>
  <si>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</si>
  <si>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</si>
  <si>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</si>
  <si>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</si>
  <si>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D1.</t>
  </si>
  <si>
    <t>Socjologia edukacji</t>
  </si>
  <si>
    <t>Pedagogika ogólna</t>
  </si>
  <si>
    <t>Psychologia ogólna</t>
  </si>
  <si>
    <t>Psychologia rozwojowa i osobowości</t>
  </si>
  <si>
    <t>Elementy psychologii klinicznej</t>
  </si>
  <si>
    <t>Przedsiębiorczość</t>
  </si>
  <si>
    <t>Elementy historii edukacji</t>
  </si>
  <si>
    <t>Dydaktyka ogólna</t>
  </si>
  <si>
    <t>Podstawy wychowania i opieki</t>
  </si>
  <si>
    <t>Pedagogika społeczna</t>
  </si>
  <si>
    <t>Podstawy badań pedagogicznych</t>
  </si>
  <si>
    <t>Diagnostyka psychopedagogiczna</t>
  </si>
  <si>
    <t>Emisja głosu i komunikowanie się</t>
  </si>
  <si>
    <t>Elementy pedeutologii</t>
  </si>
  <si>
    <t>Seminarium dyplomowe*</t>
  </si>
  <si>
    <t>Język obcy*</t>
  </si>
  <si>
    <t>Wychowanie fizyczne*</t>
  </si>
  <si>
    <t>Pedagogika przedszkolna i wczesnoszkolna</t>
  </si>
  <si>
    <t>Zabawy i gry w rozwoju dzieci</t>
  </si>
  <si>
    <t>Profilaktyka i terapia w edukacji dzieci</t>
  </si>
  <si>
    <t>Edukacja pozalekcyjna i pozaszkolna dziecka</t>
  </si>
  <si>
    <t>Teoretyczne podstawy informatyki (z architekturą komputerów)</t>
  </si>
  <si>
    <t>Podstawy programowania z elementami inżynierii oprogramowania</t>
  </si>
  <si>
    <t>Algorytmy i struktury danych</t>
  </si>
  <si>
    <t>Narzędzia i środki informatyki</t>
  </si>
  <si>
    <t>Systemy operacyjne</t>
  </si>
  <si>
    <t>Bazy danych</t>
  </si>
  <si>
    <t>Sieci komputerowe</t>
  </si>
  <si>
    <t>Dydaktyka informatyki z elementami e-learningu</t>
  </si>
  <si>
    <t>Śpiew i gra na instrumencie szkolnym</t>
  </si>
  <si>
    <t>Suma dla specjalności D2I</t>
  </si>
  <si>
    <t>Technologie informacyjne</t>
  </si>
  <si>
    <t>Media i technologie komunikacyjne w edukacji</t>
  </si>
  <si>
    <t>Zo</t>
  </si>
  <si>
    <t>D2I.</t>
  </si>
  <si>
    <t xml:space="preserve">Projektowanie dydaktyczne i ewaluacja w edukacji </t>
  </si>
  <si>
    <t>Moduł / Przedmiot</t>
  </si>
  <si>
    <t>Praktyka pedagogiczna*</t>
  </si>
  <si>
    <t>MODUŁ KSZTAŁCENIA SPECJALNOŚCIOWEGO</t>
  </si>
  <si>
    <r>
      <t xml:space="preserve">Moduł edukacji elementarnej </t>
    </r>
    <r>
      <rPr>
        <sz val="20"/>
        <rFont val="Verdana"/>
        <family val="2"/>
      </rPr>
      <t>(przygotowanie merytoryczne i metodyczne)</t>
    </r>
  </si>
  <si>
    <r>
      <t xml:space="preserve">Moduł informatyki szkolnej* </t>
    </r>
    <r>
      <rPr>
        <sz val="20"/>
        <rFont val="Verdana"/>
        <family val="2"/>
      </rPr>
      <t>(edukacja elementarna z informatyką szkolną)</t>
    </r>
  </si>
  <si>
    <t>D3.</t>
  </si>
  <si>
    <t>Moduł artystyczny</t>
  </si>
  <si>
    <t>Chór szkolny z dyrygowaniem</t>
  </si>
  <si>
    <t>I semestr - 10 godz. pracy własnej, w tym 10 godz. zajęć w przedszkolu lub szkole podstawowej</t>
  </si>
  <si>
    <t>VI semestr - 100 godz. pracy własnej, w tym 40 godz. zajęć w przedszkolu lub szkole podstawowej oraz 60 godz. przygotowań do zajęć</t>
  </si>
  <si>
    <t>III semestr - 50 godz. pracy własnej, w tym 20 godz. zajęć w przedszkolu lub szkole podstawowej oraz 30 godz. przygotowań do zajęć</t>
  </si>
  <si>
    <t>Zo/4</t>
  </si>
  <si>
    <t>Zo/2</t>
  </si>
  <si>
    <t>Zo/1</t>
  </si>
  <si>
    <t>Zo/6</t>
  </si>
  <si>
    <t>E/1</t>
  </si>
  <si>
    <t>E/2</t>
  </si>
  <si>
    <t>Biomedyczne podstawy rozwoju i wychowania</t>
  </si>
  <si>
    <t>E/5</t>
  </si>
  <si>
    <t>E/3</t>
  </si>
  <si>
    <t>E/4</t>
  </si>
  <si>
    <t>E/6</t>
  </si>
  <si>
    <t>Zo/3,4</t>
  </si>
  <si>
    <t>Zo/5</t>
  </si>
  <si>
    <t>Zo/4,5,6</t>
  </si>
  <si>
    <t>Zo/1,2,3,4</t>
  </si>
  <si>
    <t>Zo/3</t>
  </si>
  <si>
    <t>Zo/4,5</t>
  </si>
  <si>
    <t>II semestr - 50 godz. pracy własnej, w tym 20 godz. zajęć w przedszkolu lub szkole podstawowej i 30 godz. przygotowań do zajęć</t>
  </si>
  <si>
    <t>IV semestr - 50 godz. pracy własnej, w tym 40 godz. zajęć w przedszkolu lub szkole podstawowej oraz 10 godz. przygotowań do zajęć</t>
  </si>
  <si>
    <t>V semestr - 75 godz. pracy własnej, w tym 20 godz. zajęć w przedszkolu lub szkole podstawowej oraz 55 godz. przygotowaań do zajęć</t>
  </si>
  <si>
    <t>Praktyka pedagogiczna - 335 godz. pracy własnej, w tym 150 godz. zajęć w przedszkolu lub szkole podstawowej oraz 185 godz. przygotowań do zajęć</t>
  </si>
  <si>
    <t>3.1. Kształtowanie kompetencji dziecka w przestrzeni edukacji polonistycznej</t>
  </si>
  <si>
    <t>3. Teoria i metodyka edukacji elementarnej dziecka (synteza)</t>
  </si>
  <si>
    <t>A1. Wspomaganie i wspieranie dziecka w kontakcie z domem rodzinnym</t>
  </si>
  <si>
    <t>A2. Indywidualizacja w edukacji dzieci</t>
  </si>
  <si>
    <t>A3. Wprowadzanie dziecka w świat wartości</t>
  </si>
  <si>
    <t>B1. Metodyka pracy harcerskiej (we współpracy z ZHP)</t>
  </si>
  <si>
    <t>B2. Rekreacja i turystyka szkolna (we współpracy z PTTK)</t>
  </si>
  <si>
    <t>B3. Współpraca nauczyciela z TPD</t>
  </si>
  <si>
    <t>B4. Rozwój i doskonalenie zawodowe nauczyciela (we współpracy z ODN)</t>
  </si>
  <si>
    <t>C. Wybrane formy terapii dziecka (np. gimnastyka korekcyjna, dogoterapia)</t>
  </si>
  <si>
    <t>3.2. Kształtowanie kompetencji dziecka w przestrzeni edukacji matematycznej</t>
  </si>
  <si>
    <t>3.3. Kształtowanie kompetencji dziecka w przestrzeni edukacji przyrodniczej</t>
  </si>
  <si>
    <t>3.4. Kształtowanie kompetencji dziecka w przestrzeni edukacji muzycznej</t>
  </si>
  <si>
    <t>3.5. Kształtowanie kompetencji dziecka w przestrzeni edukacji plastycznej</t>
  </si>
  <si>
    <t>3.6. Kształtowanie kompetencji dziecka w przestrzeni edukacji technicznej z uwzględniniem zajęć komputerowych</t>
  </si>
  <si>
    <t>3.7. Kształtowanie kompetencji dziecka w przestrzeni edukacji motoryczno-zdrowotnej</t>
  </si>
  <si>
    <t>3.8. Primary education teacher's methodology of work (Warsztat metodyczny nauczyciela dzieci)</t>
  </si>
  <si>
    <t>8. Zajęcia warsztatowe* (do wyboru po jednym spośród A, B, C)</t>
  </si>
  <si>
    <t>3.5.2. Plan studiów niestacjonarnych</t>
  </si>
  <si>
    <t>II semestr - 75 godz. pracy własnej, w tym 20 godz. zajęć w przedszkolu lub szkole podstawowej i 55 godz. przygotowań do zajęć</t>
  </si>
  <si>
    <t>III semestr - 75 godz. pracy własnej, w tym 20 godz. zajęć w przedszkolu lub szkole podstawowej oraz 55 godz. przygotowań do zajęć</t>
  </si>
  <si>
    <t>IV semestr - 75 godz. pracy własnej, w tym 40 godz. zajęć w przedszkolu lub szkole podstawowej oraz 35 godz. przygotowań do zajęć</t>
  </si>
  <si>
    <t>Health and Safety in Education (Bezpieczeństwo i higiena w edukacji)</t>
  </si>
  <si>
    <t>I semestr - 55 godz. pracy własnej, w tym 10 godz. zajęć w przedszkolu lub szkole podstawowej i 45 godz. przygotowań do zajęć</t>
  </si>
  <si>
    <t>Praktyka pedagogiczna - 455 godz. pracy własnej, w tym 150 godz. zajęć w przedszkolu lub szkole podstawowej oraz 305 godz. przygotowań do zajęć</t>
  </si>
  <si>
    <t>Uwaga: Liczba godzin i punktów ECTS dla przedmiotów od 3.1 do 3.8 ujętych w module D1 została uwzględniona w liczbie godzin dla przedmiotu 3. Teoria i metodyka edukacji elementarnej dziecka (synteza)</t>
  </si>
  <si>
    <t>Filozofia z elementami etyki</t>
  </si>
  <si>
    <r>
      <t>B4. Rozwój i doskonalenie zawodowe nauczyciela (</t>
    </r>
    <r>
      <rPr>
        <sz val="18"/>
        <rFont val="Verdana"/>
        <family val="2"/>
      </rPr>
      <t>we współpracy z ODN</t>
    </r>
    <r>
      <rPr>
        <sz val="20"/>
        <rFont val="Verdana"/>
        <family val="2"/>
      </rPr>
      <t>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</si>
</sst>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20"/>
      <color indexed="8"/>
      <name val="Verdana"/>
      <family val="2"/>
    </font>
    <font>
      <sz val="20"/>
      <color indexed="8"/>
      <name val="Verdana"/>
      <family val="2"/>
    </font>
    <font>
      <sz val="28"/>
      <color indexed="8"/>
      <name val="Arial Narrow"/>
      <family val="2"/>
    </font>
    <font>
      <b/>
      <sz val="20"/>
      <color indexed="10"/>
      <name val="Verdana"/>
      <family val="2"/>
    </font>
    <font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8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1" applyNumberFormat="0" applyAlignment="0" applyProtection="0"/>
    <xf numFmtId="0" fontId="22" fillId="14" borderId="2" applyNumberFormat="0" applyAlignment="0" applyProtection="0"/>
    <xf numFmtId="0" fontId="23" fillId="15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16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4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4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6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1" fillId="6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3" fontId="11" fillId="6" borderId="10" xfId="0" applyNumberFormat="1" applyFont="1" applyFill="1" applyBorder="1" applyAlignment="1">
      <alignment horizontal="center" vertical="center"/>
    </xf>
    <xf numFmtId="3" fontId="11" fillId="18" borderId="10" xfId="0" applyNumberFormat="1" applyFont="1" applyFill="1" applyBorder="1" applyAlignment="1">
      <alignment horizontal="center" vertical="center"/>
    </xf>
    <xf numFmtId="3" fontId="12" fillId="18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7" borderId="10" xfId="0" applyNumberFormat="1" applyFont="1" applyFill="1" applyBorder="1" applyAlignment="1">
      <alignment horizontal="center" vertical="center"/>
    </xf>
    <xf numFmtId="3" fontId="12" fillId="6" borderId="10" xfId="0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4" fillId="18" borderId="10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7" borderId="1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3" fontId="11" fillId="18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center" vertical="center" textRotation="90" wrapText="1"/>
    </xf>
    <xf numFmtId="0" fontId="12" fillId="6" borderId="10" xfId="0" applyFont="1" applyFill="1" applyBorder="1" applyAlignment="1">
      <alignment vertical="center"/>
    </xf>
    <xf numFmtId="0" fontId="12" fillId="6" borderId="10" xfId="0" applyFont="1" applyFill="1" applyBorder="1" applyAlignment="1">
      <alignment horizontal="center" vertical="center" textRotation="90" wrapText="1"/>
    </xf>
    <xf numFmtId="0" fontId="11" fillId="6" borderId="10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8"/>
  <sheetViews>
    <sheetView tabSelected="1" view="pageBreakPreview" zoomScale="35" zoomScaleNormal="33" zoomScaleSheetLayoutView="35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9.00390625" defaultRowHeight="12.75"/>
  <cols>
    <col min="1" max="1" width="15.00390625" style="10" customWidth="1"/>
    <col min="2" max="2" width="151.875" style="2" customWidth="1"/>
    <col min="3" max="3" width="29.625" style="19" customWidth="1"/>
    <col min="4" max="4" width="18.25390625" style="2" customWidth="1"/>
    <col min="5" max="6" width="14.125" style="2" customWidth="1"/>
    <col min="7" max="7" width="14.375" style="2" customWidth="1"/>
    <col min="8" max="8" width="12.875" style="2" customWidth="1"/>
    <col min="9" max="11" width="11.625" style="2" customWidth="1"/>
    <col min="12" max="12" width="15.875" style="2" customWidth="1"/>
    <col min="13" max="13" width="14.625" style="2" customWidth="1"/>
    <col min="14" max="37" width="11.625" style="9" customWidth="1"/>
    <col min="38" max="43" width="9.75390625" style="10" customWidth="1"/>
    <col min="44" max="45" width="9.75390625" style="12" customWidth="1"/>
    <col min="46" max="46" width="11.375" style="12" customWidth="1"/>
    <col min="47" max="47" width="9.75390625" style="12" customWidth="1"/>
    <col min="48" max="48" width="9.75390625" style="11" customWidth="1"/>
    <col min="49" max="50" width="8.875" style="11" customWidth="1"/>
    <col min="51" max="52" width="9.75390625" style="11" bestFit="1" customWidth="1"/>
    <col min="53" max="16384" width="8.875" style="11" customWidth="1"/>
  </cols>
  <sheetData>
    <row r="1" spans="1:47" s="6" customFormat="1" ht="51.75" customHeight="1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"/>
      <c r="AM1" s="1"/>
      <c r="AN1" s="1"/>
      <c r="AO1" s="3"/>
      <c r="AP1" s="3"/>
      <c r="AQ1" s="3"/>
      <c r="AR1" s="5"/>
      <c r="AS1" s="5"/>
      <c r="AT1" s="5"/>
      <c r="AU1" s="5"/>
    </row>
    <row r="2" spans="1:47" s="6" customFormat="1" ht="37.5" customHeight="1">
      <c r="A2" s="21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"/>
      <c r="AM2" s="1"/>
      <c r="AN2" s="1"/>
      <c r="AO2" s="3"/>
      <c r="AP2" s="3"/>
      <c r="AQ2" s="3"/>
      <c r="AR2" s="5"/>
      <c r="AS2" s="5"/>
      <c r="AT2" s="5"/>
      <c r="AU2" s="5"/>
    </row>
    <row r="3" spans="1:47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3"/>
      <c r="AP3" s="3"/>
      <c r="AQ3" s="3"/>
      <c r="AR3" s="5"/>
      <c r="AS3" s="5"/>
      <c r="AT3" s="5"/>
      <c r="AU3" s="5"/>
    </row>
    <row r="4" spans="1:48" s="7" customFormat="1" ht="53.25" customHeight="1">
      <c r="A4" s="50" t="s">
        <v>11</v>
      </c>
      <c r="B4" s="50" t="s">
        <v>100</v>
      </c>
      <c r="C4" s="54" t="s">
        <v>38</v>
      </c>
      <c r="D4" s="50" t="s">
        <v>44</v>
      </c>
      <c r="E4" s="50"/>
      <c r="F4" s="50"/>
      <c r="G4" s="50"/>
      <c r="H4" s="50"/>
      <c r="I4" s="50"/>
      <c r="J4" s="50"/>
      <c r="K4" s="50"/>
      <c r="L4" s="50"/>
      <c r="M4" s="50"/>
      <c r="N4" s="50" t="s">
        <v>45</v>
      </c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 t="s">
        <v>54</v>
      </c>
      <c r="AM4" s="50"/>
      <c r="AN4" s="50"/>
      <c r="AO4" s="50"/>
      <c r="AP4" s="50"/>
      <c r="AQ4" s="50"/>
      <c r="AR4" s="50"/>
      <c r="AS4" s="50"/>
      <c r="AT4" s="50"/>
      <c r="AU4" s="50"/>
      <c r="AV4" s="50"/>
    </row>
    <row r="5" spans="1:48" s="7" customFormat="1" ht="53.25" customHeight="1">
      <c r="A5" s="50"/>
      <c r="B5" s="50"/>
      <c r="C5" s="54"/>
      <c r="D5" s="54" t="s">
        <v>57</v>
      </c>
      <c r="E5" s="54" t="s">
        <v>58</v>
      </c>
      <c r="F5" s="57" t="s">
        <v>52</v>
      </c>
      <c r="G5" s="54" t="s">
        <v>60</v>
      </c>
      <c r="H5" s="56" t="s">
        <v>39</v>
      </c>
      <c r="I5" s="56" t="s">
        <v>40</v>
      </c>
      <c r="J5" s="56" t="s">
        <v>62</v>
      </c>
      <c r="K5" s="56" t="s">
        <v>41</v>
      </c>
      <c r="L5" s="54" t="s">
        <v>61</v>
      </c>
      <c r="M5" s="54" t="s">
        <v>59</v>
      </c>
      <c r="N5" s="50" t="s">
        <v>3</v>
      </c>
      <c r="O5" s="50"/>
      <c r="P5" s="50"/>
      <c r="Q5" s="50"/>
      <c r="R5" s="50"/>
      <c r="S5" s="50"/>
      <c r="T5" s="50"/>
      <c r="U5" s="50"/>
      <c r="V5" s="50" t="s">
        <v>43</v>
      </c>
      <c r="W5" s="50"/>
      <c r="X5" s="50"/>
      <c r="Y5" s="50"/>
      <c r="Z5" s="50"/>
      <c r="AA5" s="50"/>
      <c r="AB5" s="50"/>
      <c r="AC5" s="50"/>
      <c r="AD5" s="50" t="s">
        <v>4</v>
      </c>
      <c r="AE5" s="50"/>
      <c r="AF5" s="50"/>
      <c r="AG5" s="50"/>
      <c r="AH5" s="50"/>
      <c r="AI5" s="50"/>
      <c r="AJ5" s="50"/>
      <c r="AK5" s="50"/>
      <c r="AL5" s="50" t="s">
        <v>55</v>
      </c>
      <c r="AM5" s="50"/>
      <c r="AN5" s="50"/>
      <c r="AO5" s="50"/>
      <c r="AP5" s="50"/>
      <c r="AQ5" s="50"/>
      <c r="AR5" s="50" t="s">
        <v>56</v>
      </c>
      <c r="AS5" s="50"/>
      <c r="AT5" s="50"/>
      <c r="AU5" s="50"/>
      <c r="AV5" s="50"/>
    </row>
    <row r="6" spans="1:48" s="7" customFormat="1" ht="52.5" customHeight="1">
      <c r="A6" s="50"/>
      <c r="B6" s="55"/>
      <c r="C6" s="54"/>
      <c r="D6" s="54"/>
      <c r="E6" s="54"/>
      <c r="F6" s="57"/>
      <c r="G6" s="54"/>
      <c r="H6" s="56"/>
      <c r="I6" s="56"/>
      <c r="J6" s="56"/>
      <c r="K6" s="56"/>
      <c r="L6" s="54"/>
      <c r="M6" s="54"/>
      <c r="N6" s="50" t="s">
        <v>14</v>
      </c>
      <c r="O6" s="50"/>
      <c r="P6" s="50"/>
      <c r="Q6" s="50"/>
      <c r="R6" s="50" t="s">
        <v>15</v>
      </c>
      <c r="S6" s="50"/>
      <c r="T6" s="50"/>
      <c r="U6" s="50"/>
      <c r="V6" s="50" t="s">
        <v>16</v>
      </c>
      <c r="W6" s="50"/>
      <c r="X6" s="50"/>
      <c r="Y6" s="50"/>
      <c r="Z6" s="50" t="s">
        <v>17</v>
      </c>
      <c r="AA6" s="50"/>
      <c r="AB6" s="50"/>
      <c r="AC6" s="50"/>
      <c r="AD6" s="50" t="s">
        <v>30</v>
      </c>
      <c r="AE6" s="50"/>
      <c r="AF6" s="50"/>
      <c r="AG6" s="50"/>
      <c r="AH6" s="50" t="s">
        <v>31</v>
      </c>
      <c r="AI6" s="50"/>
      <c r="AJ6" s="50"/>
      <c r="AK6" s="50"/>
      <c r="AL6" s="50" t="s">
        <v>0</v>
      </c>
      <c r="AM6" s="50" t="s">
        <v>1</v>
      </c>
      <c r="AN6" s="50" t="s">
        <v>2</v>
      </c>
      <c r="AO6" s="50" t="s">
        <v>32</v>
      </c>
      <c r="AP6" s="50" t="s">
        <v>33</v>
      </c>
      <c r="AQ6" s="50" t="s">
        <v>34</v>
      </c>
      <c r="AR6" s="57" t="s">
        <v>49</v>
      </c>
      <c r="AS6" s="57" t="s">
        <v>50</v>
      </c>
      <c r="AT6" s="57" t="s">
        <v>46</v>
      </c>
      <c r="AU6" s="57" t="s">
        <v>48</v>
      </c>
      <c r="AV6" s="57" t="s">
        <v>51</v>
      </c>
    </row>
    <row r="7" spans="1:48" s="7" customFormat="1" ht="195.75" customHeight="1">
      <c r="A7" s="50"/>
      <c r="B7" s="55"/>
      <c r="C7" s="54"/>
      <c r="D7" s="54"/>
      <c r="E7" s="54"/>
      <c r="F7" s="57"/>
      <c r="G7" s="54"/>
      <c r="H7" s="56"/>
      <c r="I7" s="56"/>
      <c r="J7" s="56"/>
      <c r="K7" s="56"/>
      <c r="L7" s="54"/>
      <c r="M7" s="54"/>
      <c r="N7" s="13" t="s">
        <v>28</v>
      </c>
      <c r="O7" s="28" t="s">
        <v>29</v>
      </c>
      <c r="P7" s="28" t="s">
        <v>53</v>
      </c>
      <c r="Q7" s="28" t="s">
        <v>47</v>
      </c>
      <c r="R7" s="13" t="s">
        <v>28</v>
      </c>
      <c r="S7" s="28" t="s">
        <v>29</v>
      </c>
      <c r="T7" s="28" t="s">
        <v>53</v>
      </c>
      <c r="U7" s="28" t="s">
        <v>47</v>
      </c>
      <c r="V7" s="13" t="s">
        <v>28</v>
      </c>
      <c r="W7" s="28" t="s">
        <v>29</v>
      </c>
      <c r="X7" s="28" t="s">
        <v>53</v>
      </c>
      <c r="Y7" s="28" t="s">
        <v>47</v>
      </c>
      <c r="Z7" s="13" t="s">
        <v>28</v>
      </c>
      <c r="AA7" s="28" t="s">
        <v>29</v>
      </c>
      <c r="AB7" s="28" t="s">
        <v>53</v>
      </c>
      <c r="AC7" s="28" t="s">
        <v>47</v>
      </c>
      <c r="AD7" s="13" t="s">
        <v>28</v>
      </c>
      <c r="AE7" s="28" t="s">
        <v>29</v>
      </c>
      <c r="AF7" s="28" t="s">
        <v>53</v>
      </c>
      <c r="AG7" s="28" t="s">
        <v>47</v>
      </c>
      <c r="AH7" s="13" t="s">
        <v>28</v>
      </c>
      <c r="AI7" s="28" t="s">
        <v>29</v>
      </c>
      <c r="AJ7" s="28" t="s">
        <v>53</v>
      </c>
      <c r="AK7" s="28" t="s">
        <v>47</v>
      </c>
      <c r="AL7" s="50"/>
      <c r="AM7" s="50"/>
      <c r="AN7" s="50"/>
      <c r="AO7" s="50"/>
      <c r="AP7" s="50"/>
      <c r="AQ7" s="50"/>
      <c r="AR7" s="57"/>
      <c r="AS7" s="57"/>
      <c r="AT7" s="57"/>
      <c r="AU7" s="57"/>
      <c r="AV7" s="57"/>
    </row>
    <row r="8" spans="1:48" s="8" customFormat="1" ht="45.75">
      <c r="A8" s="13" t="s">
        <v>13</v>
      </c>
      <c r="B8" s="16" t="s">
        <v>35</v>
      </c>
      <c r="C8" s="13"/>
      <c r="D8" s="22">
        <f>SUM(D9:D12)</f>
        <v>360</v>
      </c>
      <c r="E8" s="22">
        <f aca="true" t="shared" si="0" ref="E8:AV8">SUM(E9:E12)</f>
        <v>250</v>
      </c>
      <c r="F8" s="27">
        <f t="shared" si="0"/>
        <v>0</v>
      </c>
      <c r="G8" s="27">
        <f t="shared" si="0"/>
        <v>210</v>
      </c>
      <c r="H8" s="27">
        <f t="shared" si="0"/>
        <v>120</v>
      </c>
      <c r="I8" s="27">
        <f t="shared" si="0"/>
        <v>90</v>
      </c>
      <c r="J8" s="27">
        <f t="shared" si="0"/>
        <v>0</v>
      </c>
      <c r="K8" s="27">
        <f t="shared" si="0"/>
        <v>0</v>
      </c>
      <c r="L8" s="27">
        <f t="shared" si="0"/>
        <v>40</v>
      </c>
      <c r="M8" s="22">
        <f>SUM(M9:M12)</f>
        <v>110</v>
      </c>
      <c r="N8" s="27">
        <f t="shared" si="0"/>
        <v>0</v>
      </c>
      <c r="O8" s="27">
        <f>SUM(O9:O12)</f>
        <v>75</v>
      </c>
      <c r="P8" s="27">
        <f t="shared" si="0"/>
        <v>15</v>
      </c>
      <c r="Q8" s="27">
        <f t="shared" si="0"/>
        <v>40</v>
      </c>
      <c r="R8" s="27">
        <f t="shared" si="0"/>
        <v>0</v>
      </c>
      <c r="S8" s="27">
        <f t="shared" si="0"/>
        <v>60</v>
      </c>
      <c r="T8" s="27">
        <f t="shared" si="0"/>
        <v>5</v>
      </c>
      <c r="U8" s="27">
        <f t="shared" si="0"/>
        <v>15</v>
      </c>
      <c r="V8" s="27">
        <f t="shared" si="0"/>
        <v>0</v>
      </c>
      <c r="W8" s="27">
        <f t="shared" si="0"/>
        <v>30</v>
      </c>
      <c r="X8" s="27">
        <f t="shared" si="0"/>
        <v>10</v>
      </c>
      <c r="Y8" s="27">
        <f t="shared" si="0"/>
        <v>10</v>
      </c>
      <c r="Z8" s="27">
        <f t="shared" si="0"/>
        <v>0</v>
      </c>
      <c r="AA8" s="27">
        <f t="shared" si="0"/>
        <v>30</v>
      </c>
      <c r="AB8" s="27">
        <f t="shared" si="0"/>
        <v>10</v>
      </c>
      <c r="AC8" s="27">
        <f t="shared" si="0"/>
        <v>10</v>
      </c>
      <c r="AD8" s="27">
        <f t="shared" si="0"/>
        <v>0</v>
      </c>
      <c r="AE8" s="27">
        <f t="shared" si="0"/>
        <v>0</v>
      </c>
      <c r="AF8" s="27">
        <f t="shared" si="0"/>
        <v>0</v>
      </c>
      <c r="AG8" s="27">
        <f t="shared" si="0"/>
        <v>0</v>
      </c>
      <c r="AH8" s="27">
        <f t="shared" si="0"/>
        <v>0</v>
      </c>
      <c r="AI8" s="27">
        <f t="shared" si="0"/>
        <v>15</v>
      </c>
      <c r="AJ8" s="27">
        <f t="shared" si="0"/>
        <v>0</v>
      </c>
      <c r="AK8" s="27">
        <f t="shared" si="0"/>
        <v>35</v>
      </c>
      <c r="AL8" s="27">
        <f>SUM(AL9:AL12)</f>
        <v>5</v>
      </c>
      <c r="AM8" s="27">
        <f t="shared" si="0"/>
        <v>3</v>
      </c>
      <c r="AN8" s="27">
        <f t="shared" si="0"/>
        <v>2</v>
      </c>
      <c r="AO8" s="27">
        <f t="shared" si="0"/>
        <v>2</v>
      </c>
      <c r="AP8" s="27">
        <f t="shared" si="0"/>
        <v>0</v>
      </c>
      <c r="AQ8" s="27">
        <f t="shared" si="0"/>
        <v>2</v>
      </c>
      <c r="AR8" s="27">
        <f t="shared" si="0"/>
        <v>10</v>
      </c>
      <c r="AS8" s="27">
        <f t="shared" si="0"/>
        <v>0</v>
      </c>
      <c r="AT8" s="27">
        <f t="shared" si="0"/>
        <v>14</v>
      </c>
      <c r="AU8" s="27">
        <f t="shared" si="0"/>
        <v>14</v>
      </c>
      <c r="AV8" s="27">
        <f t="shared" si="0"/>
        <v>10</v>
      </c>
    </row>
    <row r="9" spans="1:50" s="7" customFormat="1" ht="35.25">
      <c r="A9" s="14" t="s">
        <v>10</v>
      </c>
      <c r="B9" s="15" t="s">
        <v>79</v>
      </c>
      <c r="C9" s="18" t="s">
        <v>111</v>
      </c>
      <c r="D9" s="23">
        <f>SUM(E9,M9)</f>
        <v>200</v>
      </c>
      <c r="E9" s="23">
        <f>SUM(F9:G9,L9)</f>
        <v>150</v>
      </c>
      <c r="F9" s="24">
        <f aca="true" t="shared" si="1" ref="F9:G12">SUM(N9,R9,V9,Z9,AD9,AH9)</f>
        <v>0</v>
      </c>
      <c r="G9" s="24">
        <f t="shared" si="1"/>
        <v>120</v>
      </c>
      <c r="H9" s="25">
        <v>60</v>
      </c>
      <c r="I9" s="25">
        <v>60</v>
      </c>
      <c r="J9" s="25"/>
      <c r="K9" s="25"/>
      <c r="L9" s="24">
        <f aca="true" t="shared" si="2" ref="L9:M12">SUM(P9,T9,X9,AB9,AF9,AJ9)</f>
        <v>30</v>
      </c>
      <c r="M9" s="23">
        <f t="shared" si="2"/>
        <v>50</v>
      </c>
      <c r="N9" s="26"/>
      <c r="O9" s="26">
        <v>30</v>
      </c>
      <c r="P9" s="26">
        <v>5</v>
      </c>
      <c r="Q9" s="26">
        <v>15</v>
      </c>
      <c r="R9" s="26"/>
      <c r="S9" s="26">
        <v>30</v>
      </c>
      <c r="T9" s="26">
        <v>5</v>
      </c>
      <c r="U9" s="26">
        <v>15</v>
      </c>
      <c r="V9" s="26"/>
      <c r="W9" s="26">
        <v>30</v>
      </c>
      <c r="X9" s="26">
        <v>10</v>
      </c>
      <c r="Y9" s="26">
        <v>10</v>
      </c>
      <c r="Z9" s="26"/>
      <c r="AA9" s="26">
        <v>30</v>
      </c>
      <c r="AB9" s="26">
        <v>10</v>
      </c>
      <c r="AC9" s="26">
        <v>10</v>
      </c>
      <c r="AD9" s="26"/>
      <c r="AE9" s="26"/>
      <c r="AF9" s="26"/>
      <c r="AG9" s="26"/>
      <c r="AH9" s="26"/>
      <c r="AI9" s="26"/>
      <c r="AJ9" s="26"/>
      <c r="AK9" s="26"/>
      <c r="AL9" s="26">
        <v>2</v>
      </c>
      <c r="AM9" s="26">
        <v>2</v>
      </c>
      <c r="AN9" s="26">
        <v>2</v>
      </c>
      <c r="AO9" s="26">
        <v>2</v>
      </c>
      <c r="AP9" s="26"/>
      <c r="AQ9" s="26"/>
      <c r="AR9" s="26">
        <v>6</v>
      </c>
      <c r="AS9" s="26"/>
      <c r="AT9" s="26">
        <v>8</v>
      </c>
      <c r="AU9" s="26">
        <v>8</v>
      </c>
      <c r="AV9" s="26">
        <v>8</v>
      </c>
      <c r="AX9" s="36"/>
    </row>
    <row r="10" spans="1:50" s="7" customFormat="1" ht="35.25">
      <c r="A10" s="14" t="s">
        <v>9</v>
      </c>
      <c r="B10" s="15" t="s">
        <v>80</v>
      </c>
      <c r="C10" s="18" t="s">
        <v>112</v>
      </c>
      <c r="D10" s="23">
        <f>SUM(E10,M10)</f>
        <v>60</v>
      </c>
      <c r="E10" s="23">
        <f>SUM(F10:G10,L10)</f>
        <v>60</v>
      </c>
      <c r="F10" s="24">
        <f t="shared" si="1"/>
        <v>0</v>
      </c>
      <c r="G10" s="24">
        <f t="shared" si="1"/>
        <v>60</v>
      </c>
      <c r="H10" s="25">
        <v>60</v>
      </c>
      <c r="I10" s="25"/>
      <c r="J10" s="25"/>
      <c r="K10" s="25"/>
      <c r="L10" s="24">
        <f t="shared" si="2"/>
        <v>0</v>
      </c>
      <c r="M10" s="23">
        <f t="shared" si="2"/>
        <v>0</v>
      </c>
      <c r="N10" s="26"/>
      <c r="O10" s="26">
        <v>30</v>
      </c>
      <c r="P10" s="26"/>
      <c r="Q10" s="26"/>
      <c r="R10" s="26"/>
      <c r="S10" s="26">
        <v>30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>
        <v>1</v>
      </c>
      <c r="AM10" s="26">
        <v>1</v>
      </c>
      <c r="AN10" s="26"/>
      <c r="AO10" s="26"/>
      <c r="AP10" s="26"/>
      <c r="AQ10" s="26"/>
      <c r="AR10" s="26">
        <v>2</v>
      </c>
      <c r="AS10" s="26"/>
      <c r="AT10" s="26">
        <v>2</v>
      </c>
      <c r="AU10" s="26">
        <v>2</v>
      </c>
      <c r="AV10" s="26">
        <v>2</v>
      </c>
      <c r="AX10" s="36"/>
    </row>
    <row r="11" spans="1:50" s="7" customFormat="1" ht="35.25">
      <c r="A11" s="14" t="s">
        <v>8</v>
      </c>
      <c r="B11" s="15" t="s">
        <v>95</v>
      </c>
      <c r="C11" s="18" t="s">
        <v>113</v>
      </c>
      <c r="D11" s="23">
        <f>SUM(E11,M11)</f>
        <v>50</v>
      </c>
      <c r="E11" s="23">
        <f>SUM(F11:G11,L11)</f>
        <v>25</v>
      </c>
      <c r="F11" s="24">
        <f t="shared" si="1"/>
        <v>0</v>
      </c>
      <c r="G11" s="24">
        <f t="shared" si="1"/>
        <v>15</v>
      </c>
      <c r="H11" s="25"/>
      <c r="I11" s="25">
        <v>15</v>
      </c>
      <c r="J11" s="25"/>
      <c r="K11" s="25"/>
      <c r="L11" s="24">
        <f t="shared" si="2"/>
        <v>10</v>
      </c>
      <c r="M11" s="23">
        <f t="shared" si="2"/>
        <v>25</v>
      </c>
      <c r="N11" s="26"/>
      <c r="O11" s="26">
        <v>15</v>
      </c>
      <c r="P11" s="26">
        <v>10</v>
      </c>
      <c r="Q11" s="26">
        <v>25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>
        <v>2</v>
      </c>
      <c r="AM11" s="26"/>
      <c r="AN11" s="26"/>
      <c r="AO11" s="26"/>
      <c r="AP11" s="26"/>
      <c r="AQ11" s="26"/>
      <c r="AR11" s="26">
        <v>1</v>
      </c>
      <c r="AS11" s="26"/>
      <c r="AT11" s="26">
        <v>2</v>
      </c>
      <c r="AU11" s="26">
        <v>2</v>
      </c>
      <c r="AV11" s="26"/>
      <c r="AX11" s="36"/>
    </row>
    <row r="12" spans="1:50" s="7" customFormat="1" ht="35.25">
      <c r="A12" s="14" t="s">
        <v>7</v>
      </c>
      <c r="B12" s="15" t="s">
        <v>69</v>
      </c>
      <c r="C12" s="18" t="s">
        <v>114</v>
      </c>
      <c r="D12" s="23">
        <f>SUM(E12,M12)</f>
        <v>50</v>
      </c>
      <c r="E12" s="23">
        <f>SUM(F12:G12,L12)</f>
        <v>15</v>
      </c>
      <c r="F12" s="24">
        <f t="shared" si="1"/>
        <v>0</v>
      </c>
      <c r="G12" s="24">
        <f t="shared" si="1"/>
        <v>15</v>
      </c>
      <c r="H12" s="25"/>
      <c r="I12" s="25">
        <v>15</v>
      </c>
      <c r="J12" s="25"/>
      <c r="K12" s="25"/>
      <c r="L12" s="24">
        <f t="shared" si="2"/>
        <v>0</v>
      </c>
      <c r="M12" s="23">
        <f t="shared" si="2"/>
        <v>35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>
        <v>15</v>
      </c>
      <c r="AJ12" s="26"/>
      <c r="AK12" s="26">
        <v>35</v>
      </c>
      <c r="AL12" s="26"/>
      <c r="AM12" s="26"/>
      <c r="AN12" s="26"/>
      <c r="AO12" s="26"/>
      <c r="AP12" s="26"/>
      <c r="AQ12" s="26">
        <v>2</v>
      </c>
      <c r="AR12" s="26">
        <v>1</v>
      </c>
      <c r="AS12" s="26"/>
      <c r="AT12" s="26">
        <v>2</v>
      </c>
      <c r="AU12" s="26">
        <v>2</v>
      </c>
      <c r="AV12" s="26"/>
      <c r="AX12" s="36"/>
    </row>
    <row r="13" spans="1:50" s="8" customFormat="1" ht="45.75">
      <c r="A13" s="13" t="s">
        <v>18</v>
      </c>
      <c r="B13" s="16" t="s">
        <v>36</v>
      </c>
      <c r="C13" s="13"/>
      <c r="D13" s="22">
        <f>SUM(D14:D19)</f>
        <v>450</v>
      </c>
      <c r="E13" s="22">
        <f aca="true" t="shared" si="3" ref="E13:AV13">SUM(E14:E19)</f>
        <v>234</v>
      </c>
      <c r="F13" s="27">
        <f t="shared" si="3"/>
        <v>75</v>
      </c>
      <c r="G13" s="27">
        <f t="shared" si="3"/>
        <v>129</v>
      </c>
      <c r="H13" s="27">
        <f t="shared" si="3"/>
        <v>107</v>
      </c>
      <c r="I13" s="27">
        <f t="shared" si="3"/>
        <v>10</v>
      </c>
      <c r="J13" s="27">
        <f t="shared" si="3"/>
        <v>0</v>
      </c>
      <c r="K13" s="27">
        <f t="shared" si="3"/>
        <v>12</v>
      </c>
      <c r="L13" s="27">
        <f t="shared" si="3"/>
        <v>30</v>
      </c>
      <c r="M13" s="22">
        <f>SUM(M14:M19)</f>
        <v>216</v>
      </c>
      <c r="N13" s="27">
        <f>SUM(N14:N19)</f>
        <v>60</v>
      </c>
      <c r="O13" s="27">
        <f t="shared" si="3"/>
        <v>99</v>
      </c>
      <c r="P13" s="27">
        <f t="shared" si="3"/>
        <v>20</v>
      </c>
      <c r="Q13" s="27">
        <f t="shared" si="3"/>
        <v>146</v>
      </c>
      <c r="R13" s="27">
        <f t="shared" si="3"/>
        <v>15</v>
      </c>
      <c r="S13" s="27">
        <f t="shared" si="3"/>
        <v>15</v>
      </c>
      <c r="T13" s="27">
        <f t="shared" si="3"/>
        <v>10</v>
      </c>
      <c r="U13" s="27">
        <f t="shared" si="3"/>
        <v>60</v>
      </c>
      <c r="V13" s="27">
        <f t="shared" si="3"/>
        <v>0</v>
      </c>
      <c r="W13" s="27">
        <f t="shared" si="3"/>
        <v>0</v>
      </c>
      <c r="X13" s="27">
        <f t="shared" si="3"/>
        <v>0</v>
      </c>
      <c r="Y13" s="27">
        <f t="shared" si="3"/>
        <v>0</v>
      </c>
      <c r="Z13" s="27">
        <f t="shared" si="3"/>
        <v>0</v>
      </c>
      <c r="AA13" s="27">
        <f t="shared" si="3"/>
        <v>15</v>
      </c>
      <c r="AB13" s="27">
        <f t="shared" si="3"/>
        <v>0</v>
      </c>
      <c r="AC13" s="27">
        <f t="shared" si="3"/>
        <v>10</v>
      </c>
      <c r="AD13" s="27">
        <f t="shared" si="3"/>
        <v>0</v>
      </c>
      <c r="AE13" s="27">
        <f t="shared" si="3"/>
        <v>0</v>
      </c>
      <c r="AF13" s="27">
        <f t="shared" si="3"/>
        <v>0</v>
      </c>
      <c r="AG13" s="27">
        <f t="shared" si="3"/>
        <v>0</v>
      </c>
      <c r="AH13" s="27">
        <f t="shared" si="3"/>
        <v>0</v>
      </c>
      <c r="AI13" s="27">
        <f t="shared" si="3"/>
        <v>0</v>
      </c>
      <c r="AJ13" s="27">
        <f t="shared" si="3"/>
        <v>0</v>
      </c>
      <c r="AK13" s="27">
        <f t="shared" si="3"/>
        <v>0</v>
      </c>
      <c r="AL13" s="27">
        <f>SUM(AL14:AL19)</f>
        <v>13</v>
      </c>
      <c r="AM13" s="27">
        <f t="shared" si="3"/>
        <v>4</v>
      </c>
      <c r="AN13" s="27">
        <f t="shared" si="3"/>
        <v>0</v>
      </c>
      <c r="AO13" s="27">
        <f t="shared" si="3"/>
        <v>1</v>
      </c>
      <c r="AP13" s="27">
        <f t="shared" si="3"/>
        <v>0</v>
      </c>
      <c r="AQ13" s="27">
        <f t="shared" si="3"/>
        <v>0</v>
      </c>
      <c r="AR13" s="27">
        <f t="shared" si="3"/>
        <v>10</v>
      </c>
      <c r="AS13" s="27">
        <f t="shared" si="3"/>
        <v>18</v>
      </c>
      <c r="AT13" s="27">
        <f t="shared" si="3"/>
        <v>13</v>
      </c>
      <c r="AU13" s="27">
        <f t="shared" si="3"/>
        <v>0</v>
      </c>
      <c r="AV13" s="27">
        <f t="shared" si="3"/>
        <v>0</v>
      </c>
      <c r="AX13" s="36"/>
    </row>
    <row r="14" spans="1:50" s="7" customFormat="1" ht="35.25">
      <c r="A14" s="14" t="s">
        <v>10</v>
      </c>
      <c r="B14" s="15" t="s">
        <v>158</v>
      </c>
      <c r="C14" s="18" t="s">
        <v>115</v>
      </c>
      <c r="D14" s="23">
        <f aca="true" t="shared" si="4" ref="D14:D19">SUM(E14,M14)</f>
        <v>75</v>
      </c>
      <c r="E14" s="23">
        <f aca="true" t="shared" si="5" ref="E14:E19">SUM(F14:G14,L14)</f>
        <v>44</v>
      </c>
      <c r="F14" s="24">
        <f aca="true" t="shared" si="6" ref="F14:G19">SUM(N14,R14,V14,Z14,AD14,AH14)</f>
        <v>15</v>
      </c>
      <c r="G14" s="24">
        <f t="shared" si="6"/>
        <v>24</v>
      </c>
      <c r="H14" s="25">
        <v>24</v>
      </c>
      <c r="I14" s="25"/>
      <c r="J14" s="25"/>
      <c r="K14" s="25"/>
      <c r="L14" s="24">
        <f aca="true" t="shared" si="7" ref="L14:M19">SUM(P14,T14,X14,AB14,AF14,AJ14)</f>
        <v>5</v>
      </c>
      <c r="M14" s="23">
        <f t="shared" si="7"/>
        <v>31</v>
      </c>
      <c r="N14" s="26">
        <v>15</v>
      </c>
      <c r="O14" s="26">
        <v>24</v>
      </c>
      <c r="P14" s="26">
        <v>5</v>
      </c>
      <c r="Q14" s="26">
        <v>31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>
        <v>3</v>
      </c>
      <c r="AM14" s="26"/>
      <c r="AN14" s="26"/>
      <c r="AO14" s="26"/>
      <c r="AP14" s="26"/>
      <c r="AQ14" s="26"/>
      <c r="AR14" s="26">
        <v>2</v>
      </c>
      <c r="AS14" s="26">
        <v>3</v>
      </c>
      <c r="AT14" s="26">
        <v>2</v>
      </c>
      <c r="AU14" s="26"/>
      <c r="AV14" s="26"/>
      <c r="AX14" s="36"/>
    </row>
    <row r="15" spans="1:50" s="7" customFormat="1" ht="35.25">
      <c r="A15" s="14" t="s">
        <v>9</v>
      </c>
      <c r="B15" s="15" t="s">
        <v>64</v>
      </c>
      <c r="C15" s="18" t="s">
        <v>113</v>
      </c>
      <c r="D15" s="23">
        <f t="shared" si="4"/>
        <v>50</v>
      </c>
      <c r="E15" s="23">
        <f t="shared" si="5"/>
        <v>35</v>
      </c>
      <c r="F15" s="24">
        <f t="shared" si="6"/>
        <v>15</v>
      </c>
      <c r="G15" s="24">
        <f t="shared" si="6"/>
        <v>15</v>
      </c>
      <c r="H15" s="25">
        <v>15</v>
      </c>
      <c r="I15" s="25"/>
      <c r="J15" s="25"/>
      <c r="K15" s="25"/>
      <c r="L15" s="24">
        <f t="shared" si="7"/>
        <v>5</v>
      </c>
      <c r="M15" s="23">
        <f t="shared" si="7"/>
        <v>15</v>
      </c>
      <c r="N15" s="26">
        <v>15</v>
      </c>
      <c r="O15" s="26">
        <v>15</v>
      </c>
      <c r="P15" s="26">
        <v>5</v>
      </c>
      <c r="Q15" s="26">
        <v>15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>
        <v>2</v>
      </c>
      <c r="AM15" s="26"/>
      <c r="AN15" s="26"/>
      <c r="AO15" s="26"/>
      <c r="AP15" s="26"/>
      <c r="AQ15" s="26"/>
      <c r="AR15" s="26">
        <v>1</v>
      </c>
      <c r="AS15" s="26">
        <v>2</v>
      </c>
      <c r="AT15" s="26">
        <v>1</v>
      </c>
      <c r="AU15" s="26"/>
      <c r="AV15" s="26"/>
      <c r="AX15" s="36"/>
    </row>
    <row r="16" spans="1:50" s="7" customFormat="1" ht="35.25">
      <c r="A16" s="14" t="s">
        <v>8</v>
      </c>
      <c r="B16" s="15" t="s">
        <v>65</v>
      </c>
      <c r="C16" s="18" t="s">
        <v>115</v>
      </c>
      <c r="D16" s="23">
        <f t="shared" si="4"/>
        <v>100</v>
      </c>
      <c r="E16" s="23">
        <f t="shared" si="5"/>
        <v>50</v>
      </c>
      <c r="F16" s="24">
        <f t="shared" si="6"/>
        <v>15</v>
      </c>
      <c r="G16" s="24">
        <f t="shared" si="6"/>
        <v>30</v>
      </c>
      <c r="H16" s="25">
        <v>25</v>
      </c>
      <c r="I16" s="25"/>
      <c r="J16" s="25"/>
      <c r="K16" s="25">
        <v>5</v>
      </c>
      <c r="L16" s="24">
        <f t="shared" si="7"/>
        <v>5</v>
      </c>
      <c r="M16" s="23">
        <f t="shared" si="7"/>
        <v>50</v>
      </c>
      <c r="N16" s="26">
        <v>15</v>
      </c>
      <c r="O16" s="26">
        <v>30</v>
      </c>
      <c r="P16" s="26">
        <v>5</v>
      </c>
      <c r="Q16" s="26">
        <v>50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>
        <v>4</v>
      </c>
      <c r="AM16" s="26"/>
      <c r="AN16" s="26"/>
      <c r="AO16" s="26"/>
      <c r="AP16" s="26"/>
      <c r="AQ16" s="26"/>
      <c r="AR16" s="26">
        <v>2</v>
      </c>
      <c r="AS16" s="26">
        <v>4</v>
      </c>
      <c r="AT16" s="26">
        <v>3</v>
      </c>
      <c r="AU16" s="26"/>
      <c r="AV16" s="26"/>
      <c r="AX16" s="36"/>
    </row>
    <row r="17" spans="1:50" s="7" customFormat="1" ht="35.25">
      <c r="A17" s="14" t="s">
        <v>7</v>
      </c>
      <c r="B17" s="15" t="s">
        <v>66</v>
      </c>
      <c r="C17" s="18" t="s">
        <v>115</v>
      </c>
      <c r="D17" s="23">
        <f t="shared" si="4"/>
        <v>100</v>
      </c>
      <c r="E17" s="23">
        <f t="shared" si="5"/>
        <v>50</v>
      </c>
      <c r="F17" s="24">
        <f t="shared" si="6"/>
        <v>15</v>
      </c>
      <c r="G17" s="24">
        <f t="shared" si="6"/>
        <v>30</v>
      </c>
      <c r="H17" s="25">
        <v>25</v>
      </c>
      <c r="I17" s="25"/>
      <c r="J17" s="25"/>
      <c r="K17" s="25">
        <v>5</v>
      </c>
      <c r="L17" s="24">
        <f t="shared" si="7"/>
        <v>5</v>
      </c>
      <c r="M17" s="23">
        <f t="shared" si="7"/>
        <v>50</v>
      </c>
      <c r="N17" s="26">
        <v>15</v>
      </c>
      <c r="O17" s="26">
        <v>30</v>
      </c>
      <c r="P17" s="26">
        <v>5</v>
      </c>
      <c r="Q17" s="26">
        <v>50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>
        <v>4</v>
      </c>
      <c r="AM17" s="26"/>
      <c r="AN17" s="26"/>
      <c r="AO17" s="26"/>
      <c r="AP17" s="26"/>
      <c r="AQ17" s="26"/>
      <c r="AR17" s="26">
        <v>2</v>
      </c>
      <c r="AS17" s="26">
        <v>4</v>
      </c>
      <c r="AT17" s="26">
        <v>3</v>
      </c>
      <c r="AU17" s="26"/>
      <c r="AV17" s="26"/>
      <c r="AX17" s="36"/>
    </row>
    <row r="18" spans="1:50" s="47" customFormat="1" ht="35.25">
      <c r="A18" s="40" t="s">
        <v>6</v>
      </c>
      <c r="B18" s="41" t="s">
        <v>67</v>
      </c>
      <c r="C18" s="42" t="s">
        <v>116</v>
      </c>
      <c r="D18" s="43">
        <f t="shared" si="4"/>
        <v>100</v>
      </c>
      <c r="E18" s="43">
        <f t="shared" si="5"/>
        <v>40</v>
      </c>
      <c r="F18" s="44">
        <f t="shared" si="6"/>
        <v>15</v>
      </c>
      <c r="G18" s="44">
        <f t="shared" si="6"/>
        <v>15</v>
      </c>
      <c r="H18" s="45">
        <v>13</v>
      </c>
      <c r="I18" s="45"/>
      <c r="J18" s="45"/>
      <c r="K18" s="45">
        <v>2</v>
      </c>
      <c r="L18" s="44">
        <f t="shared" si="7"/>
        <v>10</v>
      </c>
      <c r="M18" s="43">
        <f t="shared" si="7"/>
        <v>60</v>
      </c>
      <c r="N18" s="46"/>
      <c r="O18" s="46"/>
      <c r="P18" s="46"/>
      <c r="Q18" s="46"/>
      <c r="R18" s="46">
        <v>15</v>
      </c>
      <c r="S18" s="46">
        <v>15</v>
      </c>
      <c r="T18" s="46">
        <v>10</v>
      </c>
      <c r="U18" s="46">
        <v>60</v>
      </c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>
        <v>4</v>
      </c>
      <c r="AN18" s="46"/>
      <c r="AO18" s="46"/>
      <c r="AP18" s="46"/>
      <c r="AQ18" s="46"/>
      <c r="AR18" s="46">
        <v>2</v>
      </c>
      <c r="AS18" s="46">
        <v>4</v>
      </c>
      <c r="AT18" s="46">
        <v>3</v>
      </c>
      <c r="AU18" s="46"/>
      <c r="AV18" s="46"/>
      <c r="AX18" s="48"/>
    </row>
    <row r="19" spans="1:50" s="7" customFormat="1" ht="35.25">
      <c r="A19" s="14" t="s">
        <v>5</v>
      </c>
      <c r="B19" s="15" t="s">
        <v>68</v>
      </c>
      <c r="C19" s="18" t="s">
        <v>111</v>
      </c>
      <c r="D19" s="23">
        <f t="shared" si="4"/>
        <v>25</v>
      </c>
      <c r="E19" s="23">
        <f t="shared" si="5"/>
        <v>15</v>
      </c>
      <c r="F19" s="24">
        <f t="shared" si="6"/>
        <v>0</v>
      </c>
      <c r="G19" s="24">
        <f t="shared" si="6"/>
        <v>15</v>
      </c>
      <c r="H19" s="25">
        <v>5</v>
      </c>
      <c r="I19" s="25">
        <v>10</v>
      </c>
      <c r="J19" s="25"/>
      <c r="K19" s="25"/>
      <c r="L19" s="24">
        <f t="shared" si="7"/>
        <v>0</v>
      </c>
      <c r="M19" s="23">
        <f t="shared" si="7"/>
        <v>10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>
        <v>15</v>
      </c>
      <c r="AB19" s="26"/>
      <c r="AC19" s="26">
        <v>10</v>
      </c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1</v>
      </c>
      <c r="AP19" s="26"/>
      <c r="AQ19" s="26"/>
      <c r="AR19" s="26">
        <v>1</v>
      </c>
      <c r="AS19" s="26">
        <v>1</v>
      </c>
      <c r="AT19" s="26">
        <v>1</v>
      </c>
      <c r="AU19" s="26"/>
      <c r="AV19" s="26"/>
      <c r="AX19" s="36"/>
    </row>
    <row r="20" spans="1:50" s="17" customFormat="1" ht="45.75">
      <c r="A20" s="13" t="s">
        <v>19</v>
      </c>
      <c r="B20" s="16" t="s">
        <v>37</v>
      </c>
      <c r="C20" s="13"/>
      <c r="D20" s="22">
        <f>SUM(D21:D33)</f>
        <v>1525</v>
      </c>
      <c r="E20" s="22">
        <f aca="true" t="shared" si="8" ref="E20:AV20">SUM(E21:E33)</f>
        <v>555</v>
      </c>
      <c r="F20" s="27">
        <f t="shared" si="8"/>
        <v>150</v>
      </c>
      <c r="G20" s="27">
        <f t="shared" si="8"/>
        <v>291</v>
      </c>
      <c r="H20" s="27">
        <f t="shared" si="8"/>
        <v>111</v>
      </c>
      <c r="I20" s="27">
        <f t="shared" si="8"/>
        <v>73</v>
      </c>
      <c r="J20" s="27">
        <f t="shared" si="8"/>
        <v>91</v>
      </c>
      <c r="K20" s="27">
        <f t="shared" si="8"/>
        <v>16</v>
      </c>
      <c r="L20" s="27">
        <f t="shared" si="8"/>
        <v>114</v>
      </c>
      <c r="M20" s="22">
        <f t="shared" si="8"/>
        <v>970</v>
      </c>
      <c r="N20" s="27">
        <f t="shared" si="8"/>
        <v>30</v>
      </c>
      <c r="O20" s="27">
        <f t="shared" si="8"/>
        <v>75</v>
      </c>
      <c r="P20" s="27">
        <f t="shared" si="8"/>
        <v>5</v>
      </c>
      <c r="Q20" s="27">
        <f t="shared" si="8"/>
        <v>75</v>
      </c>
      <c r="R20" s="27">
        <f t="shared" si="8"/>
        <v>45</v>
      </c>
      <c r="S20" s="27">
        <f t="shared" si="8"/>
        <v>75</v>
      </c>
      <c r="T20" s="27">
        <f t="shared" si="8"/>
        <v>20</v>
      </c>
      <c r="U20" s="27">
        <f t="shared" si="8"/>
        <v>260</v>
      </c>
      <c r="V20" s="27">
        <f t="shared" si="8"/>
        <v>15</v>
      </c>
      <c r="W20" s="27">
        <f t="shared" si="8"/>
        <v>25</v>
      </c>
      <c r="X20" s="27">
        <f t="shared" si="8"/>
        <v>5</v>
      </c>
      <c r="Y20" s="27">
        <f t="shared" si="8"/>
        <v>80</v>
      </c>
      <c r="Z20" s="27">
        <f t="shared" si="8"/>
        <v>15</v>
      </c>
      <c r="AA20" s="27">
        <f t="shared" si="8"/>
        <v>41</v>
      </c>
      <c r="AB20" s="27">
        <f t="shared" si="8"/>
        <v>9</v>
      </c>
      <c r="AC20" s="27">
        <f t="shared" si="8"/>
        <v>85</v>
      </c>
      <c r="AD20" s="27">
        <f t="shared" si="8"/>
        <v>15</v>
      </c>
      <c r="AE20" s="27">
        <f t="shared" si="8"/>
        <v>45</v>
      </c>
      <c r="AF20" s="27">
        <f t="shared" si="8"/>
        <v>25</v>
      </c>
      <c r="AG20" s="27">
        <f t="shared" si="8"/>
        <v>170</v>
      </c>
      <c r="AH20" s="27">
        <f t="shared" si="8"/>
        <v>30</v>
      </c>
      <c r="AI20" s="27">
        <f t="shared" si="8"/>
        <v>30</v>
      </c>
      <c r="AJ20" s="27">
        <f t="shared" si="8"/>
        <v>50</v>
      </c>
      <c r="AK20" s="27">
        <f t="shared" si="8"/>
        <v>300</v>
      </c>
      <c r="AL20" s="27">
        <f>SUM(AL21:AL33)</f>
        <v>8</v>
      </c>
      <c r="AM20" s="27">
        <f t="shared" si="8"/>
        <v>16</v>
      </c>
      <c r="AN20" s="27">
        <f t="shared" si="8"/>
        <v>5</v>
      </c>
      <c r="AO20" s="27">
        <f t="shared" si="8"/>
        <v>6</v>
      </c>
      <c r="AP20" s="27">
        <f t="shared" si="8"/>
        <v>10</v>
      </c>
      <c r="AQ20" s="27">
        <f t="shared" si="8"/>
        <v>16</v>
      </c>
      <c r="AR20" s="27">
        <f t="shared" si="8"/>
        <v>23</v>
      </c>
      <c r="AS20" s="27">
        <f t="shared" si="8"/>
        <v>0</v>
      </c>
      <c r="AT20" s="27">
        <f t="shared" si="8"/>
        <v>51</v>
      </c>
      <c r="AU20" s="27">
        <f t="shared" si="8"/>
        <v>0</v>
      </c>
      <c r="AV20" s="27">
        <f t="shared" si="8"/>
        <v>27</v>
      </c>
      <c r="AX20" s="36"/>
    </row>
    <row r="21" spans="1:50" s="7" customFormat="1" ht="35.25">
      <c r="A21" s="14" t="s">
        <v>10</v>
      </c>
      <c r="B21" s="15" t="s">
        <v>117</v>
      </c>
      <c r="C21" s="18" t="s">
        <v>115</v>
      </c>
      <c r="D21" s="23">
        <f>SUM(E21,M21)</f>
        <v>75</v>
      </c>
      <c r="E21" s="23">
        <f>SUM(F21:G21,L21)</f>
        <v>50</v>
      </c>
      <c r="F21" s="24">
        <f>SUM(N21,R21,V21,Z21,AD21,AH21)</f>
        <v>15</v>
      </c>
      <c r="G21" s="24">
        <f>SUM(O21,S21,W21,AA21,AE21,AI21)</f>
        <v>30</v>
      </c>
      <c r="H21" s="25">
        <v>15</v>
      </c>
      <c r="I21" s="25">
        <v>15</v>
      </c>
      <c r="J21" s="25"/>
      <c r="K21" s="25"/>
      <c r="L21" s="24">
        <f>SUM(P21,T21,X21,AB21,AF21,AJ21)</f>
        <v>5</v>
      </c>
      <c r="M21" s="23">
        <f>SUM(Q21,U21,Y21,AC21,AG21,AK21)</f>
        <v>25</v>
      </c>
      <c r="N21" s="26">
        <v>15</v>
      </c>
      <c r="O21" s="26">
        <v>30</v>
      </c>
      <c r="P21" s="26">
        <v>5</v>
      </c>
      <c r="Q21" s="26">
        <v>25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>
        <v>3</v>
      </c>
      <c r="AM21" s="26"/>
      <c r="AN21" s="26"/>
      <c r="AO21" s="26"/>
      <c r="AP21" s="26"/>
      <c r="AQ21" s="26"/>
      <c r="AR21" s="26">
        <v>2</v>
      </c>
      <c r="AS21" s="26"/>
      <c r="AT21" s="26">
        <v>2</v>
      </c>
      <c r="AU21" s="26"/>
      <c r="AV21" s="26"/>
      <c r="AX21" s="36"/>
    </row>
    <row r="22" spans="1:50" s="7" customFormat="1" ht="35.25">
      <c r="A22" s="14" t="s">
        <v>9</v>
      </c>
      <c r="B22" s="15" t="s">
        <v>70</v>
      </c>
      <c r="C22" s="18" t="s">
        <v>113</v>
      </c>
      <c r="D22" s="23">
        <f aca="true" t="shared" si="9" ref="D22:D33">SUM(E22,M22)</f>
        <v>50</v>
      </c>
      <c r="E22" s="23">
        <f aca="true" t="shared" si="10" ref="E22:E33">SUM(F22:G22,L22)</f>
        <v>30</v>
      </c>
      <c r="F22" s="24">
        <f aca="true" t="shared" si="11" ref="F22:F33">SUM(N22,R22,V22,Z22,AD22,AH22)</f>
        <v>15</v>
      </c>
      <c r="G22" s="24">
        <f aca="true" t="shared" si="12" ref="G22:G33">SUM(O22,S22,W22,AA22,AE22,AI22)</f>
        <v>15</v>
      </c>
      <c r="H22" s="25">
        <v>15</v>
      </c>
      <c r="I22" s="25"/>
      <c r="J22" s="25"/>
      <c r="K22" s="25"/>
      <c r="L22" s="24">
        <f aca="true" t="shared" si="13" ref="L22:L33">SUM(P22,T22,X22,AB22,AF22,AJ22)</f>
        <v>0</v>
      </c>
      <c r="M22" s="23">
        <f aca="true" t="shared" si="14" ref="M22:M33">SUM(Q22,U22,Y22,AC22,AG22,AK22)</f>
        <v>20</v>
      </c>
      <c r="N22" s="26">
        <v>15</v>
      </c>
      <c r="O22" s="26">
        <v>15</v>
      </c>
      <c r="P22" s="26"/>
      <c r="Q22" s="26">
        <v>20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>
        <v>2</v>
      </c>
      <c r="AM22" s="26"/>
      <c r="AN22" s="26"/>
      <c r="AO22" s="26"/>
      <c r="AP22" s="26"/>
      <c r="AQ22" s="26"/>
      <c r="AR22" s="26">
        <v>1</v>
      </c>
      <c r="AS22" s="26"/>
      <c r="AT22" s="26">
        <v>1</v>
      </c>
      <c r="AU22" s="26"/>
      <c r="AV22" s="26"/>
      <c r="AX22" s="36"/>
    </row>
    <row r="23" spans="1:50" s="7" customFormat="1" ht="35.25">
      <c r="A23" s="14" t="s">
        <v>8</v>
      </c>
      <c r="B23" s="15" t="s">
        <v>71</v>
      </c>
      <c r="C23" s="18" t="s">
        <v>116</v>
      </c>
      <c r="D23" s="23">
        <f t="shared" si="9"/>
        <v>125</v>
      </c>
      <c r="E23" s="23">
        <f t="shared" si="10"/>
        <v>50</v>
      </c>
      <c r="F23" s="24">
        <f t="shared" si="11"/>
        <v>15</v>
      </c>
      <c r="G23" s="24">
        <f t="shared" si="12"/>
        <v>30</v>
      </c>
      <c r="H23" s="25">
        <v>15</v>
      </c>
      <c r="I23" s="25">
        <v>5</v>
      </c>
      <c r="J23" s="25">
        <v>5</v>
      </c>
      <c r="K23" s="25">
        <v>5</v>
      </c>
      <c r="L23" s="24">
        <f t="shared" si="13"/>
        <v>5</v>
      </c>
      <c r="M23" s="23">
        <f t="shared" si="14"/>
        <v>75</v>
      </c>
      <c r="N23" s="26"/>
      <c r="O23" s="26"/>
      <c r="P23" s="26"/>
      <c r="Q23" s="26"/>
      <c r="R23" s="26">
        <v>15</v>
      </c>
      <c r="S23" s="26">
        <v>30</v>
      </c>
      <c r="T23" s="26">
        <v>5</v>
      </c>
      <c r="U23" s="26">
        <v>75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>
        <v>5</v>
      </c>
      <c r="AN23" s="26"/>
      <c r="AO23" s="26"/>
      <c r="AP23" s="26"/>
      <c r="AQ23" s="26"/>
      <c r="AR23" s="26">
        <v>2</v>
      </c>
      <c r="AS23" s="26"/>
      <c r="AT23" s="26">
        <v>4</v>
      </c>
      <c r="AU23" s="26"/>
      <c r="AV23" s="26"/>
      <c r="AX23" s="36"/>
    </row>
    <row r="24" spans="1:50" s="7" customFormat="1" ht="35.25">
      <c r="A24" s="14" t="s">
        <v>7</v>
      </c>
      <c r="B24" s="15" t="s">
        <v>72</v>
      </c>
      <c r="C24" s="18" t="s">
        <v>116</v>
      </c>
      <c r="D24" s="23">
        <f t="shared" si="9"/>
        <v>125</v>
      </c>
      <c r="E24" s="23">
        <f t="shared" si="10"/>
        <v>50</v>
      </c>
      <c r="F24" s="24">
        <f t="shared" si="11"/>
        <v>15</v>
      </c>
      <c r="G24" s="24">
        <f t="shared" si="12"/>
        <v>30</v>
      </c>
      <c r="H24" s="25">
        <v>20</v>
      </c>
      <c r="I24" s="25"/>
      <c r="J24" s="25">
        <v>5</v>
      </c>
      <c r="K24" s="25">
        <v>5</v>
      </c>
      <c r="L24" s="24">
        <f t="shared" si="13"/>
        <v>5</v>
      </c>
      <c r="M24" s="23">
        <f t="shared" si="14"/>
        <v>75</v>
      </c>
      <c r="N24" s="26"/>
      <c r="O24" s="26"/>
      <c r="P24" s="26"/>
      <c r="Q24" s="26"/>
      <c r="R24" s="26">
        <v>15</v>
      </c>
      <c r="S24" s="26">
        <v>30</v>
      </c>
      <c r="T24" s="26">
        <v>5</v>
      </c>
      <c r="U24" s="26">
        <v>75</v>
      </c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>
        <v>5</v>
      </c>
      <c r="AN24" s="26"/>
      <c r="AO24" s="26"/>
      <c r="AP24" s="26"/>
      <c r="AQ24" s="26"/>
      <c r="AR24" s="26">
        <v>2</v>
      </c>
      <c r="AS24" s="26"/>
      <c r="AT24" s="26">
        <v>4</v>
      </c>
      <c r="AU24" s="26"/>
      <c r="AV24" s="26"/>
      <c r="AX24" s="36"/>
    </row>
    <row r="25" spans="1:50" s="7" customFormat="1" ht="35.25">
      <c r="A25" s="14" t="s">
        <v>6</v>
      </c>
      <c r="B25" s="15" t="s">
        <v>73</v>
      </c>
      <c r="C25" s="18" t="s">
        <v>118</v>
      </c>
      <c r="D25" s="23">
        <f t="shared" si="9"/>
        <v>75</v>
      </c>
      <c r="E25" s="23">
        <f t="shared" si="10"/>
        <v>35</v>
      </c>
      <c r="F25" s="24">
        <f t="shared" si="11"/>
        <v>15</v>
      </c>
      <c r="G25" s="24">
        <f t="shared" si="12"/>
        <v>15</v>
      </c>
      <c r="H25" s="25">
        <v>12</v>
      </c>
      <c r="I25" s="25"/>
      <c r="J25" s="25"/>
      <c r="K25" s="25">
        <v>3</v>
      </c>
      <c r="L25" s="24">
        <f t="shared" si="13"/>
        <v>5</v>
      </c>
      <c r="M25" s="23">
        <f t="shared" si="14"/>
        <v>40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>
        <v>15</v>
      </c>
      <c r="AE25" s="26">
        <v>15</v>
      </c>
      <c r="AF25" s="26">
        <v>5</v>
      </c>
      <c r="AG25" s="26">
        <v>40</v>
      </c>
      <c r="AH25" s="26"/>
      <c r="AI25" s="26"/>
      <c r="AJ25" s="26"/>
      <c r="AK25" s="26"/>
      <c r="AL25" s="26"/>
      <c r="AM25" s="26"/>
      <c r="AN25" s="26"/>
      <c r="AO25" s="26"/>
      <c r="AP25" s="26">
        <v>3</v>
      </c>
      <c r="AQ25" s="26"/>
      <c r="AR25" s="26">
        <v>1</v>
      </c>
      <c r="AS25" s="26"/>
      <c r="AT25" s="26">
        <v>2</v>
      </c>
      <c r="AU25" s="26"/>
      <c r="AV25" s="26"/>
      <c r="AX25" s="36"/>
    </row>
    <row r="26" spans="1:50" s="7" customFormat="1" ht="35.25">
      <c r="A26" s="14" t="s">
        <v>5</v>
      </c>
      <c r="B26" s="15" t="s">
        <v>74</v>
      </c>
      <c r="C26" s="18" t="s">
        <v>119</v>
      </c>
      <c r="D26" s="23">
        <f t="shared" si="9"/>
        <v>75</v>
      </c>
      <c r="E26" s="23">
        <f t="shared" si="10"/>
        <v>45</v>
      </c>
      <c r="F26" s="24">
        <f t="shared" si="11"/>
        <v>15</v>
      </c>
      <c r="G26" s="24">
        <f t="shared" si="12"/>
        <v>25</v>
      </c>
      <c r="H26" s="25">
        <v>15</v>
      </c>
      <c r="I26" s="25">
        <v>10</v>
      </c>
      <c r="J26" s="25"/>
      <c r="K26" s="25"/>
      <c r="L26" s="24">
        <f t="shared" si="13"/>
        <v>5</v>
      </c>
      <c r="M26" s="23">
        <f t="shared" si="14"/>
        <v>30</v>
      </c>
      <c r="N26" s="26"/>
      <c r="O26" s="26"/>
      <c r="P26" s="26"/>
      <c r="Q26" s="26"/>
      <c r="R26" s="26"/>
      <c r="S26" s="26"/>
      <c r="T26" s="26"/>
      <c r="U26" s="26"/>
      <c r="V26" s="26">
        <v>15</v>
      </c>
      <c r="W26" s="26">
        <v>25</v>
      </c>
      <c r="X26" s="26">
        <v>5</v>
      </c>
      <c r="Y26" s="26">
        <v>30</v>
      </c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>
        <v>3</v>
      </c>
      <c r="AO26" s="26"/>
      <c r="AP26" s="26"/>
      <c r="AQ26" s="26"/>
      <c r="AR26" s="26">
        <v>2</v>
      </c>
      <c r="AS26" s="26"/>
      <c r="AT26" s="26">
        <v>2</v>
      </c>
      <c r="AU26" s="26"/>
      <c r="AV26" s="26"/>
      <c r="AX26" s="36"/>
    </row>
    <row r="27" spans="1:50" s="7" customFormat="1" ht="35.25">
      <c r="A27" s="14" t="s">
        <v>20</v>
      </c>
      <c r="B27" s="15" t="s">
        <v>75</v>
      </c>
      <c r="C27" s="18" t="s">
        <v>120</v>
      </c>
      <c r="D27" s="23">
        <f t="shared" si="9"/>
        <v>75</v>
      </c>
      <c r="E27" s="23">
        <f t="shared" si="10"/>
        <v>45</v>
      </c>
      <c r="F27" s="24">
        <f t="shared" si="11"/>
        <v>15</v>
      </c>
      <c r="G27" s="24">
        <f t="shared" si="12"/>
        <v>26</v>
      </c>
      <c r="H27" s="25">
        <v>15</v>
      </c>
      <c r="I27" s="25">
        <v>5</v>
      </c>
      <c r="J27" s="25">
        <v>3</v>
      </c>
      <c r="K27" s="25">
        <v>3</v>
      </c>
      <c r="L27" s="24">
        <f t="shared" si="13"/>
        <v>4</v>
      </c>
      <c r="M27" s="23">
        <f t="shared" si="14"/>
        <v>30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>
        <v>15</v>
      </c>
      <c r="AA27" s="26">
        <v>26</v>
      </c>
      <c r="AB27" s="26">
        <v>4</v>
      </c>
      <c r="AC27" s="26">
        <v>30</v>
      </c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>
        <v>3</v>
      </c>
      <c r="AP27" s="26"/>
      <c r="AQ27" s="26"/>
      <c r="AR27" s="26">
        <v>2</v>
      </c>
      <c r="AS27" s="26"/>
      <c r="AT27" s="26">
        <v>2</v>
      </c>
      <c r="AU27" s="26"/>
      <c r="AV27" s="26"/>
      <c r="AX27" s="36"/>
    </row>
    <row r="28" spans="1:50" s="7" customFormat="1" ht="35.25">
      <c r="A28" s="14" t="s">
        <v>21</v>
      </c>
      <c r="B28" s="15" t="s">
        <v>96</v>
      </c>
      <c r="C28" s="18" t="s">
        <v>112</v>
      </c>
      <c r="D28" s="23">
        <f t="shared" si="9"/>
        <v>100</v>
      </c>
      <c r="E28" s="23">
        <f t="shared" si="10"/>
        <v>40</v>
      </c>
      <c r="F28" s="24">
        <f t="shared" si="11"/>
        <v>15</v>
      </c>
      <c r="G28" s="24">
        <f t="shared" si="12"/>
        <v>15</v>
      </c>
      <c r="H28" s="25"/>
      <c r="I28" s="25">
        <v>12</v>
      </c>
      <c r="J28" s="25">
        <v>3</v>
      </c>
      <c r="K28" s="25"/>
      <c r="L28" s="24">
        <f t="shared" si="13"/>
        <v>10</v>
      </c>
      <c r="M28" s="23">
        <f t="shared" si="14"/>
        <v>60</v>
      </c>
      <c r="N28" s="26"/>
      <c r="O28" s="26"/>
      <c r="P28" s="26"/>
      <c r="Q28" s="26"/>
      <c r="R28" s="26">
        <v>15</v>
      </c>
      <c r="S28" s="26">
        <v>15</v>
      </c>
      <c r="T28" s="26">
        <v>10</v>
      </c>
      <c r="U28" s="26">
        <v>60</v>
      </c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>
        <v>4</v>
      </c>
      <c r="AN28" s="26"/>
      <c r="AO28" s="26"/>
      <c r="AP28" s="26"/>
      <c r="AQ28" s="26"/>
      <c r="AR28" s="26">
        <v>2</v>
      </c>
      <c r="AS28" s="26"/>
      <c r="AT28" s="26">
        <v>3</v>
      </c>
      <c r="AU28" s="26"/>
      <c r="AV28" s="26"/>
      <c r="AX28" s="36"/>
    </row>
    <row r="29" spans="1:50" s="7" customFormat="1" ht="35.25">
      <c r="A29" s="14" t="s">
        <v>22</v>
      </c>
      <c r="B29" s="15" t="s">
        <v>76</v>
      </c>
      <c r="C29" s="18" t="s">
        <v>113</v>
      </c>
      <c r="D29" s="23">
        <f t="shared" si="9"/>
        <v>50</v>
      </c>
      <c r="E29" s="23">
        <f t="shared" si="10"/>
        <v>30</v>
      </c>
      <c r="F29" s="24">
        <f t="shared" si="11"/>
        <v>0</v>
      </c>
      <c r="G29" s="24">
        <f t="shared" si="12"/>
        <v>30</v>
      </c>
      <c r="H29" s="25">
        <v>4</v>
      </c>
      <c r="I29" s="25">
        <v>26</v>
      </c>
      <c r="J29" s="25"/>
      <c r="K29" s="25"/>
      <c r="L29" s="24">
        <f t="shared" si="13"/>
        <v>0</v>
      </c>
      <c r="M29" s="23">
        <f t="shared" si="14"/>
        <v>20</v>
      </c>
      <c r="N29" s="26"/>
      <c r="O29" s="26">
        <v>30</v>
      </c>
      <c r="P29" s="26"/>
      <c r="Q29" s="26">
        <v>20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>
        <v>2</v>
      </c>
      <c r="AM29" s="26"/>
      <c r="AN29" s="26"/>
      <c r="AO29" s="26"/>
      <c r="AP29" s="26"/>
      <c r="AQ29" s="26"/>
      <c r="AR29" s="26">
        <v>1</v>
      </c>
      <c r="AS29" s="26"/>
      <c r="AT29" s="26">
        <v>2</v>
      </c>
      <c r="AU29" s="26"/>
      <c r="AV29" s="26"/>
      <c r="AX29" s="36"/>
    </row>
    <row r="30" spans="1:50" s="7" customFormat="1" ht="33.75" customHeight="1">
      <c r="A30" s="14" t="s">
        <v>23</v>
      </c>
      <c r="B30" s="15" t="s">
        <v>154</v>
      </c>
      <c r="C30" s="18" t="s">
        <v>114</v>
      </c>
      <c r="D30" s="23">
        <f t="shared" si="9"/>
        <v>50</v>
      </c>
      <c r="E30" s="23">
        <f t="shared" si="10"/>
        <v>20</v>
      </c>
      <c r="F30" s="24">
        <f t="shared" si="11"/>
        <v>15</v>
      </c>
      <c r="G30" s="24">
        <f t="shared" si="12"/>
        <v>0</v>
      </c>
      <c r="H30" s="25"/>
      <c r="I30" s="25"/>
      <c r="J30" s="25"/>
      <c r="K30" s="25"/>
      <c r="L30" s="24">
        <f t="shared" si="13"/>
        <v>5</v>
      </c>
      <c r="M30" s="23">
        <f t="shared" si="14"/>
        <v>30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>
        <v>15</v>
      </c>
      <c r="AI30" s="26"/>
      <c r="AJ30" s="26">
        <v>5</v>
      </c>
      <c r="AK30" s="26">
        <v>30</v>
      </c>
      <c r="AL30" s="26"/>
      <c r="AM30" s="26"/>
      <c r="AN30" s="26"/>
      <c r="AO30" s="26"/>
      <c r="AP30" s="26"/>
      <c r="AQ30" s="26">
        <v>2</v>
      </c>
      <c r="AR30" s="26">
        <v>1</v>
      </c>
      <c r="AS30" s="26"/>
      <c r="AT30" s="26">
        <v>1</v>
      </c>
      <c r="AU30" s="26"/>
      <c r="AV30" s="26"/>
      <c r="AX30" s="36"/>
    </row>
    <row r="31" spans="1:50" s="7" customFormat="1" ht="35.25">
      <c r="A31" s="14" t="s">
        <v>24</v>
      </c>
      <c r="B31" s="15" t="s">
        <v>77</v>
      </c>
      <c r="C31" s="18" t="s">
        <v>114</v>
      </c>
      <c r="D31" s="23">
        <f t="shared" si="9"/>
        <v>50</v>
      </c>
      <c r="E31" s="23">
        <f t="shared" si="10"/>
        <v>20</v>
      </c>
      <c r="F31" s="24">
        <f t="shared" si="11"/>
        <v>15</v>
      </c>
      <c r="G31" s="24">
        <f t="shared" si="12"/>
        <v>0</v>
      </c>
      <c r="H31" s="25"/>
      <c r="I31" s="25"/>
      <c r="J31" s="25"/>
      <c r="K31" s="25"/>
      <c r="L31" s="24">
        <f t="shared" si="13"/>
        <v>5</v>
      </c>
      <c r="M31" s="23">
        <f t="shared" si="14"/>
        <v>30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>
        <v>15</v>
      </c>
      <c r="AI31" s="26"/>
      <c r="AJ31" s="26">
        <v>5</v>
      </c>
      <c r="AK31" s="26">
        <v>30</v>
      </c>
      <c r="AL31" s="26"/>
      <c r="AM31" s="26"/>
      <c r="AN31" s="26"/>
      <c r="AO31" s="26"/>
      <c r="AP31" s="26"/>
      <c r="AQ31" s="26">
        <v>2</v>
      </c>
      <c r="AR31" s="26">
        <v>1</v>
      </c>
      <c r="AS31" s="26"/>
      <c r="AT31" s="26">
        <v>1</v>
      </c>
      <c r="AU31" s="26"/>
      <c r="AV31" s="26"/>
      <c r="AX31" s="36"/>
    </row>
    <row r="32" spans="1:50" s="7" customFormat="1" ht="35.25">
      <c r="A32" s="14" t="s">
        <v>25</v>
      </c>
      <c r="B32" s="15" t="s">
        <v>78</v>
      </c>
      <c r="C32" s="18" t="s">
        <v>121</v>
      </c>
      <c r="D32" s="23">
        <f t="shared" si="9"/>
        <v>325</v>
      </c>
      <c r="E32" s="23">
        <f t="shared" si="10"/>
        <v>125</v>
      </c>
      <c r="F32" s="24">
        <f t="shared" si="11"/>
        <v>0</v>
      </c>
      <c r="G32" s="24">
        <f t="shared" si="12"/>
        <v>75</v>
      </c>
      <c r="H32" s="25"/>
      <c r="I32" s="25"/>
      <c r="J32" s="25">
        <v>75</v>
      </c>
      <c r="K32" s="25"/>
      <c r="L32" s="24">
        <f t="shared" si="13"/>
        <v>50</v>
      </c>
      <c r="M32" s="23">
        <f t="shared" si="14"/>
        <v>200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>
        <v>15</v>
      </c>
      <c r="AB32" s="26">
        <v>5</v>
      </c>
      <c r="AC32" s="26">
        <v>5</v>
      </c>
      <c r="AD32" s="26"/>
      <c r="AE32" s="26">
        <v>30</v>
      </c>
      <c r="AF32" s="26">
        <v>15</v>
      </c>
      <c r="AG32" s="26">
        <v>55</v>
      </c>
      <c r="AH32" s="26"/>
      <c r="AI32" s="26">
        <v>30</v>
      </c>
      <c r="AJ32" s="26">
        <v>30</v>
      </c>
      <c r="AK32" s="26">
        <v>140</v>
      </c>
      <c r="AL32" s="26"/>
      <c r="AM32" s="26"/>
      <c r="AN32" s="26"/>
      <c r="AO32" s="26">
        <v>1</v>
      </c>
      <c r="AP32" s="26">
        <v>4</v>
      </c>
      <c r="AQ32" s="26">
        <v>8</v>
      </c>
      <c r="AR32" s="26">
        <v>5</v>
      </c>
      <c r="AS32" s="26"/>
      <c r="AT32" s="26">
        <v>13</v>
      </c>
      <c r="AU32" s="26"/>
      <c r="AV32" s="26">
        <v>13</v>
      </c>
      <c r="AX32" s="36"/>
    </row>
    <row r="33" spans="1:50" s="7" customFormat="1" ht="35.25">
      <c r="A33" s="14" t="s">
        <v>26</v>
      </c>
      <c r="B33" s="15" t="s">
        <v>101</v>
      </c>
      <c r="C33" s="18" t="s">
        <v>97</v>
      </c>
      <c r="D33" s="23">
        <f t="shared" si="9"/>
        <v>350</v>
      </c>
      <c r="E33" s="23">
        <f t="shared" si="10"/>
        <v>15</v>
      </c>
      <c r="F33" s="24">
        <f t="shared" si="11"/>
        <v>0</v>
      </c>
      <c r="G33" s="24">
        <f t="shared" si="12"/>
        <v>0</v>
      </c>
      <c r="H33" s="25"/>
      <c r="I33" s="25"/>
      <c r="J33" s="25"/>
      <c r="K33" s="25"/>
      <c r="L33" s="24">
        <f t="shared" si="13"/>
        <v>15</v>
      </c>
      <c r="M33" s="23">
        <f t="shared" si="14"/>
        <v>335</v>
      </c>
      <c r="N33" s="26"/>
      <c r="O33" s="26"/>
      <c r="P33" s="26"/>
      <c r="Q33" s="26">
        <v>10</v>
      </c>
      <c r="R33" s="26"/>
      <c r="S33" s="26"/>
      <c r="T33" s="26"/>
      <c r="U33" s="26">
        <v>50</v>
      </c>
      <c r="V33" s="26"/>
      <c r="W33" s="26"/>
      <c r="X33" s="26"/>
      <c r="Y33" s="26">
        <v>50</v>
      </c>
      <c r="Z33" s="26"/>
      <c r="AA33" s="26"/>
      <c r="AB33" s="26"/>
      <c r="AC33" s="26">
        <v>50</v>
      </c>
      <c r="AD33" s="26"/>
      <c r="AE33" s="26"/>
      <c r="AF33" s="26">
        <v>5</v>
      </c>
      <c r="AG33" s="26">
        <v>75</v>
      </c>
      <c r="AH33" s="26"/>
      <c r="AI33" s="26"/>
      <c r="AJ33" s="26">
        <v>10</v>
      </c>
      <c r="AK33" s="26">
        <v>100</v>
      </c>
      <c r="AL33" s="26">
        <v>1</v>
      </c>
      <c r="AM33" s="26">
        <v>2</v>
      </c>
      <c r="AN33" s="26">
        <v>2</v>
      </c>
      <c r="AO33" s="26">
        <v>2</v>
      </c>
      <c r="AP33" s="26">
        <v>3</v>
      </c>
      <c r="AQ33" s="26">
        <v>4</v>
      </c>
      <c r="AR33" s="26">
        <v>1</v>
      </c>
      <c r="AS33" s="26"/>
      <c r="AT33" s="26">
        <v>14</v>
      </c>
      <c r="AU33" s="26"/>
      <c r="AV33" s="26">
        <v>14</v>
      </c>
      <c r="AX33" s="36"/>
    </row>
    <row r="34" spans="1:50" s="8" customFormat="1" ht="45.75">
      <c r="A34" s="13" t="s">
        <v>27</v>
      </c>
      <c r="B34" s="16" t="s">
        <v>102</v>
      </c>
      <c r="C34" s="13"/>
      <c r="D34" s="22"/>
      <c r="E34" s="22"/>
      <c r="F34" s="27"/>
      <c r="G34" s="27"/>
      <c r="H34" s="27"/>
      <c r="I34" s="27"/>
      <c r="J34" s="27"/>
      <c r="K34" s="27"/>
      <c r="L34" s="27"/>
      <c r="M34" s="22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X34" s="36"/>
    </row>
    <row r="35" spans="1:50" s="8" customFormat="1" ht="45.75">
      <c r="A35" s="13" t="s">
        <v>63</v>
      </c>
      <c r="B35" s="16" t="s">
        <v>103</v>
      </c>
      <c r="C35" s="13"/>
      <c r="D35" s="22">
        <f>SUM(D36:D38,D47:D51)</f>
        <v>1450</v>
      </c>
      <c r="E35" s="22">
        <f aca="true" t="shared" si="15" ref="E35:M35">SUM(E36:E38,E47:E51)</f>
        <v>790</v>
      </c>
      <c r="F35" s="27">
        <f t="shared" si="15"/>
        <v>60</v>
      </c>
      <c r="G35" s="27">
        <f t="shared" si="15"/>
        <v>615</v>
      </c>
      <c r="H35" s="27">
        <f t="shared" si="15"/>
        <v>51</v>
      </c>
      <c r="I35" s="27">
        <f t="shared" si="15"/>
        <v>169</v>
      </c>
      <c r="J35" s="27">
        <f t="shared" si="15"/>
        <v>38</v>
      </c>
      <c r="K35" s="27">
        <f t="shared" si="15"/>
        <v>27</v>
      </c>
      <c r="L35" s="27">
        <f t="shared" si="15"/>
        <v>115</v>
      </c>
      <c r="M35" s="22">
        <f t="shared" si="15"/>
        <v>660</v>
      </c>
      <c r="N35" s="27">
        <f>SUM(N36:N38,N47:N51)</f>
        <v>0</v>
      </c>
      <c r="O35" s="27">
        <f aca="true" t="shared" si="16" ref="O35:AV35">SUM(O36:O38,O47:O51)</f>
        <v>30</v>
      </c>
      <c r="P35" s="27">
        <f t="shared" si="16"/>
        <v>0</v>
      </c>
      <c r="Q35" s="27">
        <f t="shared" si="16"/>
        <v>45</v>
      </c>
      <c r="R35" s="27">
        <f t="shared" si="16"/>
        <v>15</v>
      </c>
      <c r="S35" s="27">
        <f t="shared" si="16"/>
        <v>45</v>
      </c>
      <c r="T35" s="27">
        <f t="shared" si="16"/>
        <v>5</v>
      </c>
      <c r="U35" s="27">
        <f t="shared" si="16"/>
        <v>85</v>
      </c>
      <c r="V35" s="27">
        <f t="shared" si="16"/>
        <v>15</v>
      </c>
      <c r="W35" s="27">
        <f t="shared" si="16"/>
        <v>225</v>
      </c>
      <c r="X35" s="27">
        <f t="shared" si="16"/>
        <v>40</v>
      </c>
      <c r="Y35" s="27">
        <f t="shared" si="16"/>
        <v>120</v>
      </c>
      <c r="Z35" s="27">
        <f>SUM(Z36:Z38,Z47:Z51)</f>
        <v>15</v>
      </c>
      <c r="AA35" s="27">
        <f t="shared" si="16"/>
        <v>180</v>
      </c>
      <c r="AB35" s="27">
        <f t="shared" si="16"/>
        <v>45</v>
      </c>
      <c r="AC35" s="27">
        <f t="shared" si="16"/>
        <v>160</v>
      </c>
      <c r="AD35" s="27">
        <f t="shared" si="16"/>
        <v>15</v>
      </c>
      <c r="AE35" s="27">
        <f t="shared" si="16"/>
        <v>90</v>
      </c>
      <c r="AF35" s="27">
        <f t="shared" si="16"/>
        <v>20</v>
      </c>
      <c r="AG35" s="27">
        <f t="shared" si="16"/>
        <v>175</v>
      </c>
      <c r="AH35" s="27">
        <f t="shared" si="16"/>
        <v>0</v>
      </c>
      <c r="AI35" s="27">
        <f t="shared" si="16"/>
        <v>45</v>
      </c>
      <c r="AJ35" s="27">
        <f t="shared" si="16"/>
        <v>5</v>
      </c>
      <c r="AK35" s="27">
        <f t="shared" si="16"/>
        <v>75</v>
      </c>
      <c r="AL35" s="27">
        <f t="shared" si="16"/>
        <v>3</v>
      </c>
      <c r="AM35" s="27">
        <f t="shared" si="16"/>
        <v>6</v>
      </c>
      <c r="AN35" s="27">
        <f t="shared" si="16"/>
        <v>16</v>
      </c>
      <c r="AO35" s="27">
        <f t="shared" si="16"/>
        <v>16</v>
      </c>
      <c r="AP35" s="27">
        <f t="shared" si="16"/>
        <v>12</v>
      </c>
      <c r="AQ35" s="27">
        <f t="shared" si="16"/>
        <v>5</v>
      </c>
      <c r="AR35" s="27">
        <f t="shared" si="16"/>
        <v>32</v>
      </c>
      <c r="AS35" s="27">
        <f t="shared" si="16"/>
        <v>0</v>
      </c>
      <c r="AT35" s="27">
        <f t="shared" si="16"/>
        <v>55</v>
      </c>
      <c r="AU35" s="27">
        <f t="shared" si="16"/>
        <v>0</v>
      </c>
      <c r="AV35" s="27">
        <f t="shared" si="16"/>
        <v>6</v>
      </c>
      <c r="AX35" s="36"/>
    </row>
    <row r="36" spans="1:50" s="7" customFormat="1" ht="35.25">
      <c r="A36" s="14" t="s">
        <v>10</v>
      </c>
      <c r="B36" s="15" t="s">
        <v>81</v>
      </c>
      <c r="C36" s="18" t="s">
        <v>116</v>
      </c>
      <c r="D36" s="23">
        <f>SUM(E36,M36)</f>
        <v>125</v>
      </c>
      <c r="E36" s="23">
        <f>SUM(F36:G36,L36)</f>
        <v>50</v>
      </c>
      <c r="F36" s="24">
        <f>SUM(N36,R36,V36,Z36,AD36,AH36)</f>
        <v>15</v>
      </c>
      <c r="G36" s="24">
        <f>SUM(O36,S36,W36,AA36,AE36,AI36)</f>
        <v>30</v>
      </c>
      <c r="H36" s="25">
        <v>15</v>
      </c>
      <c r="I36" s="25">
        <v>10</v>
      </c>
      <c r="J36" s="25"/>
      <c r="K36" s="25">
        <v>5</v>
      </c>
      <c r="L36" s="24">
        <f>SUM(P36,T36,X36,AB36,AF36,AJ36)</f>
        <v>5</v>
      </c>
      <c r="M36" s="23">
        <f>SUM(Q36,U36,Y36,AC36,AG36,AK36)</f>
        <v>75</v>
      </c>
      <c r="N36" s="26"/>
      <c r="O36" s="26"/>
      <c r="P36" s="26"/>
      <c r="Q36" s="26"/>
      <c r="R36" s="26">
        <v>15</v>
      </c>
      <c r="S36" s="26">
        <v>30</v>
      </c>
      <c r="T36" s="26">
        <v>5</v>
      </c>
      <c r="U36" s="26">
        <v>75</v>
      </c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>
        <v>5</v>
      </c>
      <c r="AN36" s="26"/>
      <c r="AO36" s="26"/>
      <c r="AP36" s="26"/>
      <c r="AQ36" s="26"/>
      <c r="AR36" s="26">
        <v>2</v>
      </c>
      <c r="AS36" s="26"/>
      <c r="AT36" s="26">
        <v>4</v>
      </c>
      <c r="AU36" s="26"/>
      <c r="AV36" s="26"/>
      <c r="AX36" s="36"/>
    </row>
    <row r="37" spans="1:50" s="7" customFormat="1" ht="35.25">
      <c r="A37" s="14" t="s">
        <v>9</v>
      </c>
      <c r="B37" s="15" t="s">
        <v>82</v>
      </c>
      <c r="C37" s="18" t="s">
        <v>113</v>
      </c>
      <c r="D37" s="23">
        <f aca="true" t="shared" si="17" ref="D37:D51">SUM(E37,M37)</f>
        <v>50</v>
      </c>
      <c r="E37" s="23">
        <f aca="true" t="shared" si="18" ref="E37:E51">SUM(F37:G37,L37)</f>
        <v>15</v>
      </c>
      <c r="F37" s="24">
        <f aca="true" t="shared" si="19" ref="F37:F51">SUM(N37,R37,V37,Z37,AD37,AH37)</f>
        <v>0</v>
      </c>
      <c r="G37" s="24">
        <f aca="true" t="shared" si="20" ref="G37:G51">SUM(O37,S37,W37,AA37,AE37,AI37)</f>
        <v>15</v>
      </c>
      <c r="H37" s="25"/>
      <c r="I37" s="25">
        <v>12</v>
      </c>
      <c r="J37" s="25">
        <v>3</v>
      </c>
      <c r="K37" s="25"/>
      <c r="L37" s="24">
        <f aca="true" t="shared" si="21" ref="L37:L51">SUM(P37,T37,X37,AB37,AF37,AJ37)</f>
        <v>0</v>
      </c>
      <c r="M37" s="23">
        <f aca="true" t="shared" si="22" ref="M37:M50">SUM(Q37,U37,Y37,AC37,AG37,AK37)</f>
        <v>35</v>
      </c>
      <c r="N37" s="26"/>
      <c r="O37" s="26">
        <v>15</v>
      </c>
      <c r="P37" s="26"/>
      <c r="Q37" s="26">
        <v>35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>
        <v>2</v>
      </c>
      <c r="AM37" s="26"/>
      <c r="AN37" s="26"/>
      <c r="AO37" s="26"/>
      <c r="AP37" s="26"/>
      <c r="AQ37" s="26"/>
      <c r="AR37" s="26">
        <v>1</v>
      </c>
      <c r="AS37" s="26"/>
      <c r="AT37" s="26">
        <v>2</v>
      </c>
      <c r="AU37" s="26"/>
      <c r="AV37" s="26"/>
      <c r="AX37" s="36"/>
    </row>
    <row r="38" spans="1:52" s="7" customFormat="1" ht="35.25">
      <c r="A38" s="58" t="s">
        <v>8</v>
      </c>
      <c r="B38" s="15" t="s">
        <v>133</v>
      </c>
      <c r="C38" s="18" t="s">
        <v>118</v>
      </c>
      <c r="D38" s="23">
        <f>SUM(E38,M38)</f>
        <v>800</v>
      </c>
      <c r="E38" s="23">
        <f>SUM(F38:G38,L38)</f>
        <v>485</v>
      </c>
      <c r="F38" s="24">
        <f>SUM(N38,R38,V38,Z38,AD38,AH38)</f>
        <v>30</v>
      </c>
      <c r="G38" s="24">
        <f>SUM(O38,S38,W38,AA38,AE38,AI38)</f>
        <v>360</v>
      </c>
      <c r="H38" s="25">
        <v>6</v>
      </c>
      <c r="I38" s="25">
        <v>12</v>
      </c>
      <c r="J38" s="25">
        <v>8</v>
      </c>
      <c r="K38" s="25">
        <v>4</v>
      </c>
      <c r="L38" s="24">
        <f>SUM(P38,T38,X38,AB38,AF38,AJ38)</f>
        <v>95</v>
      </c>
      <c r="M38" s="23">
        <f>SUM(Q38,U38,Y38,AC38,AG38,AK38)</f>
        <v>315</v>
      </c>
      <c r="N38" s="26"/>
      <c r="O38" s="26"/>
      <c r="P38" s="26"/>
      <c r="Q38" s="26"/>
      <c r="R38" s="26"/>
      <c r="S38" s="26"/>
      <c r="T38" s="26"/>
      <c r="U38" s="26"/>
      <c r="V38" s="26">
        <v>15</v>
      </c>
      <c r="W38" s="26">
        <v>210</v>
      </c>
      <c r="X38" s="26">
        <v>40</v>
      </c>
      <c r="Y38" s="26">
        <v>110</v>
      </c>
      <c r="Z38" s="26">
        <v>15</v>
      </c>
      <c r="AA38" s="26">
        <v>135</v>
      </c>
      <c r="AB38" s="26">
        <v>45</v>
      </c>
      <c r="AC38" s="26">
        <v>130</v>
      </c>
      <c r="AD38" s="26"/>
      <c r="AE38" s="26">
        <v>15</v>
      </c>
      <c r="AF38" s="26">
        <v>10</v>
      </c>
      <c r="AG38" s="26">
        <v>75</v>
      </c>
      <c r="AH38" s="26"/>
      <c r="AI38" s="26"/>
      <c r="AJ38" s="26"/>
      <c r="AK38" s="26"/>
      <c r="AL38" s="26"/>
      <c r="AM38" s="26"/>
      <c r="AN38" s="26">
        <v>15</v>
      </c>
      <c r="AO38" s="26">
        <v>13</v>
      </c>
      <c r="AP38" s="26">
        <v>4</v>
      </c>
      <c r="AQ38" s="26"/>
      <c r="AR38" s="26">
        <v>19</v>
      </c>
      <c r="AS38" s="26"/>
      <c r="AT38" s="26">
        <v>31</v>
      </c>
      <c r="AU38" s="26"/>
      <c r="AV38" s="26"/>
      <c r="AX38" s="36"/>
      <c r="AY38" s="36"/>
      <c r="AZ38" s="36"/>
    </row>
    <row r="39" spans="1:52" s="7" customFormat="1" ht="56.25" customHeight="1">
      <c r="A39" s="59"/>
      <c r="B39" s="15" t="s">
        <v>132</v>
      </c>
      <c r="C39" s="18" t="s">
        <v>122</v>
      </c>
      <c r="D39" s="23">
        <f t="shared" si="17"/>
        <v>85</v>
      </c>
      <c r="E39" s="23">
        <f t="shared" si="18"/>
        <v>55</v>
      </c>
      <c r="F39" s="24">
        <f t="shared" si="19"/>
        <v>0</v>
      </c>
      <c r="G39" s="24">
        <f>SUM(O39,S39,W39,AA39,AE39,AI39)</f>
        <v>45</v>
      </c>
      <c r="H39" s="25">
        <v>20</v>
      </c>
      <c r="I39" s="25">
        <v>15</v>
      </c>
      <c r="J39" s="25">
        <v>5</v>
      </c>
      <c r="K39" s="25">
        <v>5</v>
      </c>
      <c r="L39" s="24">
        <f t="shared" si="21"/>
        <v>10</v>
      </c>
      <c r="M39" s="23">
        <f t="shared" si="22"/>
        <v>30</v>
      </c>
      <c r="N39" s="26"/>
      <c r="O39" s="26"/>
      <c r="P39" s="26"/>
      <c r="Q39" s="26"/>
      <c r="R39" s="26"/>
      <c r="S39" s="26"/>
      <c r="T39" s="26"/>
      <c r="U39" s="26"/>
      <c r="V39" s="26"/>
      <c r="W39" s="26">
        <v>30</v>
      </c>
      <c r="X39" s="26">
        <v>5</v>
      </c>
      <c r="Y39" s="26">
        <v>15</v>
      </c>
      <c r="Z39" s="26"/>
      <c r="AA39" s="26">
        <v>15</v>
      </c>
      <c r="AB39" s="26">
        <v>5</v>
      </c>
      <c r="AC39" s="26">
        <v>15</v>
      </c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X39" s="36"/>
      <c r="AZ39" s="36"/>
    </row>
    <row r="40" spans="1:52" s="7" customFormat="1" ht="54" customHeight="1">
      <c r="A40" s="59"/>
      <c r="B40" s="15" t="s">
        <v>142</v>
      </c>
      <c r="C40" s="18" t="s">
        <v>122</v>
      </c>
      <c r="D40" s="23">
        <f t="shared" si="17"/>
        <v>85</v>
      </c>
      <c r="E40" s="23">
        <f t="shared" si="18"/>
        <v>55</v>
      </c>
      <c r="F40" s="24">
        <f t="shared" si="19"/>
        <v>0</v>
      </c>
      <c r="G40" s="24">
        <f t="shared" si="20"/>
        <v>45</v>
      </c>
      <c r="H40" s="25">
        <v>20</v>
      </c>
      <c r="I40" s="25">
        <v>15</v>
      </c>
      <c r="J40" s="25">
        <v>5</v>
      </c>
      <c r="K40" s="25">
        <v>5</v>
      </c>
      <c r="L40" s="24">
        <f t="shared" si="21"/>
        <v>10</v>
      </c>
      <c r="M40" s="23">
        <f t="shared" si="22"/>
        <v>30</v>
      </c>
      <c r="N40" s="26"/>
      <c r="O40" s="26"/>
      <c r="P40" s="26"/>
      <c r="Q40" s="26"/>
      <c r="R40" s="26"/>
      <c r="S40" s="26"/>
      <c r="T40" s="26"/>
      <c r="U40" s="26"/>
      <c r="V40" s="26"/>
      <c r="W40" s="26">
        <v>30</v>
      </c>
      <c r="X40" s="26">
        <v>5</v>
      </c>
      <c r="Y40" s="26">
        <v>15</v>
      </c>
      <c r="Z40" s="26"/>
      <c r="AA40" s="26">
        <v>15</v>
      </c>
      <c r="AB40" s="26">
        <v>5</v>
      </c>
      <c r="AC40" s="26">
        <v>15</v>
      </c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X40" s="36"/>
      <c r="AZ40" s="36"/>
    </row>
    <row r="41" spans="1:50" s="7" customFormat="1" ht="54" customHeight="1">
      <c r="A41" s="59"/>
      <c r="B41" s="15" t="s">
        <v>143</v>
      </c>
      <c r="C41" s="18" t="s">
        <v>122</v>
      </c>
      <c r="D41" s="23">
        <f t="shared" si="17"/>
        <v>85</v>
      </c>
      <c r="E41" s="23">
        <f t="shared" si="18"/>
        <v>55</v>
      </c>
      <c r="F41" s="24">
        <f t="shared" si="19"/>
        <v>0</v>
      </c>
      <c r="G41" s="24">
        <f t="shared" si="20"/>
        <v>45</v>
      </c>
      <c r="H41" s="25">
        <v>20</v>
      </c>
      <c r="I41" s="25">
        <v>15</v>
      </c>
      <c r="J41" s="25">
        <v>5</v>
      </c>
      <c r="K41" s="25">
        <v>5</v>
      </c>
      <c r="L41" s="24">
        <f t="shared" si="21"/>
        <v>10</v>
      </c>
      <c r="M41" s="23">
        <f t="shared" si="22"/>
        <v>30</v>
      </c>
      <c r="N41" s="26"/>
      <c r="O41" s="26"/>
      <c r="P41" s="26"/>
      <c r="Q41" s="26"/>
      <c r="R41" s="26"/>
      <c r="S41" s="26"/>
      <c r="T41" s="26"/>
      <c r="U41" s="26"/>
      <c r="V41" s="26"/>
      <c r="W41" s="26">
        <v>30</v>
      </c>
      <c r="X41" s="26">
        <v>5</v>
      </c>
      <c r="Y41" s="26">
        <v>15</v>
      </c>
      <c r="Z41" s="26"/>
      <c r="AA41" s="26">
        <v>15</v>
      </c>
      <c r="AB41" s="26">
        <v>5</v>
      </c>
      <c r="AC41" s="26">
        <v>15</v>
      </c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X41" s="36"/>
    </row>
    <row r="42" spans="1:50" s="7" customFormat="1" ht="33.75" customHeight="1">
      <c r="A42" s="59"/>
      <c r="B42" s="15" t="s">
        <v>144</v>
      </c>
      <c r="C42" s="18" t="s">
        <v>122</v>
      </c>
      <c r="D42" s="23">
        <f t="shared" si="17"/>
        <v>85</v>
      </c>
      <c r="E42" s="23">
        <f t="shared" si="18"/>
        <v>55</v>
      </c>
      <c r="F42" s="24">
        <f t="shared" si="19"/>
        <v>0</v>
      </c>
      <c r="G42" s="24">
        <f t="shared" si="20"/>
        <v>45</v>
      </c>
      <c r="H42" s="25">
        <v>20</v>
      </c>
      <c r="I42" s="25">
        <v>15</v>
      </c>
      <c r="J42" s="25">
        <v>5</v>
      </c>
      <c r="K42" s="25">
        <v>5</v>
      </c>
      <c r="L42" s="24">
        <f t="shared" si="21"/>
        <v>10</v>
      </c>
      <c r="M42" s="23">
        <f t="shared" si="22"/>
        <v>30</v>
      </c>
      <c r="N42" s="26"/>
      <c r="O42" s="26"/>
      <c r="P42" s="26"/>
      <c r="Q42" s="26"/>
      <c r="R42" s="26"/>
      <c r="S42" s="26"/>
      <c r="T42" s="26"/>
      <c r="U42" s="26"/>
      <c r="V42" s="26"/>
      <c r="W42" s="26">
        <v>30</v>
      </c>
      <c r="X42" s="26">
        <v>5</v>
      </c>
      <c r="Y42" s="26">
        <v>15</v>
      </c>
      <c r="Z42" s="26"/>
      <c r="AA42" s="26">
        <v>15</v>
      </c>
      <c r="AB42" s="26">
        <v>5</v>
      </c>
      <c r="AC42" s="26">
        <v>15</v>
      </c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X42" s="36"/>
    </row>
    <row r="43" spans="1:50" s="7" customFormat="1" ht="56.25" customHeight="1">
      <c r="A43" s="59"/>
      <c r="B43" s="15" t="s">
        <v>145</v>
      </c>
      <c r="C43" s="18" t="s">
        <v>122</v>
      </c>
      <c r="D43" s="23">
        <f t="shared" si="17"/>
        <v>85</v>
      </c>
      <c r="E43" s="23">
        <f t="shared" si="18"/>
        <v>55</v>
      </c>
      <c r="F43" s="24">
        <f t="shared" si="19"/>
        <v>0</v>
      </c>
      <c r="G43" s="24">
        <f t="shared" si="20"/>
        <v>45</v>
      </c>
      <c r="H43" s="25">
        <v>20</v>
      </c>
      <c r="I43" s="25">
        <v>15</v>
      </c>
      <c r="J43" s="25">
        <v>5</v>
      </c>
      <c r="K43" s="25">
        <v>5</v>
      </c>
      <c r="L43" s="24">
        <f t="shared" si="21"/>
        <v>10</v>
      </c>
      <c r="M43" s="23">
        <f t="shared" si="22"/>
        <v>30</v>
      </c>
      <c r="N43" s="26"/>
      <c r="O43" s="26"/>
      <c r="P43" s="26"/>
      <c r="Q43" s="26"/>
      <c r="R43" s="26"/>
      <c r="S43" s="26"/>
      <c r="T43" s="26"/>
      <c r="U43" s="26"/>
      <c r="V43" s="26"/>
      <c r="W43" s="26">
        <v>30</v>
      </c>
      <c r="X43" s="26">
        <v>5</v>
      </c>
      <c r="Y43" s="26">
        <v>15</v>
      </c>
      <c r="Z43" s="26"/>
      <c r="AA43" s="26">
        <v>15</v>
      </c>
      <c r="AB43" s="26">
        <v>5</v>
      </c>
      <c r="AC43" s="26">
        <v>15</v>
      </c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X43" s="36"/>
    </row>
    <row r="44" spans="1:50" s="7" customFormat="1" ht="58.5" customHeight="1">
      <c r="A44" s="59"/>
      <c r="B44" s="15" t="s">
        <v>146</v>
      </c>
      <c r="C44" s="18" t="s">
        <v>122</v>
      </c>
      <c r="D44" s="23">
        <f t="shared" si="17"/>
        <v>85</v>
      </c>
      <c r="E44" s="23">
        <f t="shared" si="18"/>
        <v>55</v>
      </c>
      <c r="F44" s="24">
        <f t="shared" si="19"/>
        <v>0</v>
      </c>
      <c r="G44" s="24">
        <f t="shared" si="20"/>
        <v>45</v>
      </c>
      <c r="H44" s="25">
        <v>20</v>
      </c>
      <c r="I44" s="25">
        <v>15</v>
      </c>
      <c r="J44" s="25">
        <v>5</v>
      </c>
      <c r="K44" s="25">
        <v>5</v>
      </c>
      <c r="L44" s="24">
        <f t="shared" si="21"/>
        <v>10</v>
      </c>
      <c r="M44" s="23">
        <f t="shared" si="22"/>
        <v>30</v>
      </c>
      <c r="N44" s="26"/>
      <c r="O44" s="26"/>
      <c r="P44" s="26"/>
      <c r="Q44" s="26"/>
      <c r="R44" s="26"/>
      <c r="S44" s="26"/>
      <c r="T44" s="26"/>
      <c r="U44" s="26"/>
      <c r="V44" s="26"/>
      <c r="W44" s="26">
        <v>30</v>
      </c>
      <c r="X44" s="26">
        <v>5</v>
      </c>
      <c r="Y44" s="26">
        <v>15</v>
      </c>
      <c r="Z44" s="26"/>
      <c r="AA44" s="26">
        <v>15</v>
      </c>
      <c r="AB44" s="26">
        <v>5</v>
      </c>
      <c r="AC44" s="26">
        <v>15</v>
      </c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X44" s="36"/>
    </row>
    <row r="45" spans="1:50" s="7" customFormat="1" ht="57.75" customHeight="1">
      <c r="A45" s="59"/>
      <c r="B45" s="15" t="s">
        <v>147</v>
      </c>
      <c r="C45" s="18" t="s">
        <v>122</v>
      </c>
      <c r="D45" s="23">
        <f t="shared" si="17"/>
        <v>85</v>
      </c>
      <c r="E45" s="23">
        <f t="shared" si="18"/>
        <v>55</v>
      </c>
      <c r="F45" s="24">
        <f t="shared" si="19"/>
        <v>0</v>
      </c>
      <c r="G45" s="24">
        <f t="shared" si="20"/>
        <v>45</v>
      </c>
      <c r="H45" s="25">
        <v>20</v>
      </c>
      <c r="I45" s="25">
        <v>15</v>
      </c>
      <c r="J45" s="25">
        <v>5</v>
      </c>
      <c r="K45" s="25">
        <v>5</v>
      </c>
      <c r="L45" s="24">
        <f t="shared" si="21"/>
        <v>10</v>
      </c>
      <c r="M45" s="23">
        <f t="shared" si="22"/>
        <v>30</v>
      </c>
      <c r="N45" s="26"/>
      <c r="O45" s="26"/>
      <c r="P45" s="26"/>
      <c r="Q45" s="26"/>
      <c r="R45" s="26"/>
      <c r="S45" s="26"/>
      <c r="T45" s="26"/>
      <c r="U45" s="26"/>
      <c r="V45" s="26"/>
      <c r="W45" s="26">
        <v>30</v>
      </c>
      <c r="X45" s="26">
        <v>5</v>
      </c>
      <c r="Y45" s="26">
        <v>15</v>
      </c>
      <c r="Z45" s="26"/>
      <c r="AA45" s="26">
        <v>15</v>
      </c>
      <c r="AB45" s="26">
        <v>5</v>
      </c>
      <c r="AC45" s="26">
        <v>15</v>
      </c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X45" s="36"/>
    </row>
    <row r="46" spans="1:50" s="7" customFormat="1" ht="57.75" customHeight="1">
      <c r="A46" s="60"/>
      <c r="B46" s="15" t="s">
        <v>148</v>
      </c>
      <c r="C46" s="18" t="s">
        <v>111</v>
      </c>
      <c r="D46" s="23">
        <f t="shared" si="17"/>
        <v>35</v>
      </c>
      <c r="E46" s="23">
        <f t="shared" si="18"/>
        <v>20</v>
      </c>
      <c r="F46" s="24">
        <f t="shared" si="19"/>
        <v>0</v>
      </c>
      <c r="G46" s="24">
        <f t="shared" si="20"/>
        <v>15</v>
      </c>
      <c r="H46" s="25">
        <v>7</v>
      </c>
      <c r="I46" s="25">
        <v>5</v>
      </c>
      <c r="J46" s="25"/>
      <c r="K46" s="25">
        <v>3</v>
      </c>
      <c r="L46" s="24">
        <f t="shared" si="21"/>
        <v>5</v>
      </c>
      <c r="M46" s="23">
        <f t="shared" si="22"/>
        <v>15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>
        <v>15</v>
      </c>
      <c r="AB46" s="26">
        <v>5</v>
      </c>
      <c r="AC46" s="26">
        <v>15</v>
      </c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X46" s="36"/>
    </row>
    <row r="47" spans="1:50" s="7" customFormat="1" ht="35.25">
      <c r="A47" s="14" t="s">
        <v>7</v>
      </c>
      <c r="B47" s="15" t="s">
        <v>99</v>
      </c>
      <c r="C47" s="18" t="s">
        <v>123</v>
      </c>
      <c r="D47" s="23">
        <f t="shared" si="17"/>
        <v>75</v>
      </c>
      <c r="E47" s="23">
        <f t="shared" si="18"/>
        <v>35</v>
      </c>
      <c r="F47" s="24">
        <f t="shared" si="19"/>
        <v>15</v>
      </c>
      <c r="G47" s="24">
        <f t="shared" si="20"/>
        <v>15</v>
      </c>
      <c r="H47" s="25">
        <v>3</v>
      </c>
      <c r="I47" s="25">
        <v>5</v>
      </c>
      <c r="J47" s="25">
        <v>5</v>
      </c>
      <c r="K47" s="25">
        <v>2</v>
      </c>
      <c r="L47" s="24">
        <f t="shared" si="21"/>
        <v>5</v>
      </c>
      <c r="M47" s="23">
        <f t="shared" si="22"/>
        <v>40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>
        <v>15</v>
      </c>
      <c r="AE47" s="26">
        <v>15</v>
      </c>
      <c r="AF47" s="26">
        <v>5</v>
      </c>
      <c r="AG47" s="26">
        <v>40</v>
      </c>
      <c r="AH47" s="26"/>
      <c r="AI47" s="26"/>
      <c r="AJ47" s="26"/>
      <c r="AK47" s="26"/>
      <c r="AL47" s="26"/>
      <c r="AM47" s="26"/>
      <c r="AN47" s="26"/>
      <c r="AO47" s="26"/>
      <c r="AP47" s="26">
        <v>3</v>
      </c>
      <c r="AQ47" s="26"/>
      <c r="AR47" s="26">
        <v>1</v>
      </c>
      <c r="AS47" s="26"/>
      <c r="AT47" s="26">
        <v>2</v>
      </c>
      <c r="AU47" s="26"/>
      <c r="AV47" s="26"/>
      <c r="AX47" s="36"/>
    </row>
    <row r="48" spans="1:50" s="7" customFormat="1" ht="35.25">
      <c r="A48" s="14" t="s">
        <v>6</v>
      </c>
      <c r="B48" s="15" t="s">
        <v>83</v>
      </c>
      <c r="C48" s="18" t="s">
        <v>123</v>
      </c>
      <c r="D48" s="23">
        <f t="shared" si="17"/>
        <v>75</v>
      </c>
      <c r="E48" s="23">
        <f t="shared" si="18"/>
        <v>35</v>
      </c>
      <c r="F48" s="24">
        <f t="shared" si="19"/>
        <v>0</v>
      </c>
      <c r="G48" s="24">
        <f t="shared" si="20"/>
        <v>30</v>
      </c>
      <c r="H48" s="25">
        <v>10</v>
      </c>
      <c r="I48" s="25">
        <v>10</v>
      </c>
      <c r="J48" s="25">
        <v>5</v>
      </c>
      <c r="K48" s="25">
        <v>5</v>
      </c>
      <c r="L48" s="24">
        <f t="shared" si="21"/>
        <v>5</v>
      </c>
      <c r="M48" s="23">
        <f t="shared" si="22"/>
        <v>40</v>
      </c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>
        <v>30</v>
      </c>
      <c r="AF48" s="26">
        <v>5</v>
      </c>
      <c r="AG48" s="26">
        <v>40</v>
      </c>
      <c r="AH48" s="26"/>
      <c r="AI48" s="26"/>
      <c r="AJ48" s="26"/>
      <c r="AK48" s="26"/>
      <c r="AL48" s="26"/>
      <c r="AM48" s="26"/>
      <c r="AN48" s="26"/>
      <c r="AO48" s="26"/>
      <c r="AP48" s="26">
        <v>3</v>
      </c>
      <c r="AQ48" s="26"/>
      <c r="AR48" s="26">
        <v>1</v>
      </c>
      <c r="AS48" s="26"/>
      <c r="AT48" s="26">
        <v>3</v>
      </c>
      <c r="AU48" s="26"/>
      <c r="AV48" s="26"/>
      <c r="AX48" s="36"/>
    </row>
    <row r="49" spans="1:50" s="7" customFormat="1" ht="35.25">
      <c r="A49" s="14" t="s">
        <v>5</v>
      </c>
      <c r="B49" s="15" t="s">
        <v>84</v>
      </c>
      <c r="C49" s="18" t="s">
        <v>114</v>
      </c>
      <c r="D49" s="23">
        <f t="shared" si="17"/>
        <v>75</v>
      </c>
      <c r="E49" s="23">
        <f t="shared" si="18"/>
        <v>20</v>
      </c>
      <c r="F49" s="24">
        <f t="shared" si="19"/>
        <v>0</v>
      </c>
      <c r="G49" s="24">
        <f t="shared" si="20"/>
        <v>15</v>
      </c>
      <c r="H49" s="25"/>
      <c r="I49" s="25">
        <v>10</v>
      </c>
      <c r="J49" s="25">
        <v>3</v>
      </c>
      <c r="K49" s="25">
        <v>2</v>
      </c>
      <c r="L49" s="24">
        <f t="shared" si="21"/>
        <v>5</v>
      </c>
      <c r="M49" s="23">
        <f t="shared" si="22"/>
        <v>55</v>
      </c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>
        <v>15</v>
      </c>
      <c r="AJ49" s="26">
        <v>5</v>
      </c>
      <c r="AK49" s="26">
        <v>55</v>
      </c>
      <c r="AL49" s="26"/>
      <c r="AM49" s="26"/>
      <c r="AN49" s="26"/>
      <c r="AO49" s="26"/>
      <c r="AP49" s="26"/>
      <c r="AQ49" s="26">
        <v>3</v>
      </c>
      <c r="AR49" s="26">
        <v>1</v>
      </c>
      <c r="AS49" s="26"/>
      <c r="AT49" s="26">
        <v>3</v>
      </c>
      <c r="AU49" s="26"/>
      <c r="AV49" s="26"/>
      <c r="AX49" s="36"/>
    </row>
    <row r="50" spans="1:50" s="7" customFormat="1" ht="35.25">
      <c r="A50" s="14" t="s">
        <v>20</v>
      </c>
      <c r="B50" s="15" t="s">
        <v>93</v>
      </c>
      <c r="C50" s="18" t="s">
        <v>125</v>
      </c>
      <c r="D50" s="23">
        <f t="shared" si="17"/>
        <v>100</v>
      </c>
      <c r="E50" s="23">
        <f t="shared" si="18"/>
        <v>60</v>
      </c>
      <c r="F50" s="24">
        <f t="shared" si="19"/>
        <v>0</v>
      </c>
      <c r="G50" s="24">
        <f t="shared" si="20"/>
        <v>60</v>
      </c>
      <c r="H50" s="25">
        <v>5</v>
      </c>
      <c r="I50" s="25">
        <v>50</v>
      </c>
      <c r="J50" s="25">
        <v>5</v>
      </c>
      <c r="K50" s="25"/>
      <c r="L50" s="24">
        <f t="shared" si="21"/>
        <v>0</v>
      </c>
      <c r="M50" s="23">
        <f t="shared" si="22"/>
        <v>40</v>
      </c>
      <c r="N50" s="26"/>
      <c r="O50" s="26">
        <v>15</v>
      </c>
      <c r="P50" s="26"/>
      <c r="Q50" s="26">
        <v>10</v>
      </c>
      <c r="R50" s="26"/>
      <c r="S50" s="26">
        <v>15</v>
      </c>
      <c r="T50" s="26"/>
      <c r="U50" s="26">
        <v>10</v>
      </c>
      <c r="V50" s="26"/>
      <c r="W50" s="26">
        <v>15</v>
      </c>
      <c r="X50" s="26"/>
      <c r="Y50" s="26">
        <v>10</v>
      </c>
      <c r="Z50" s="26"/>
      <c r="AA50" s="26">
        <v>15</v>
      </c>
      <c r="AB50" s="26"/>
      <c r="AC50" s="26">
        <v>10</v>
      </c>
      <c r="AD50" s="26"/>
      <c r="AE50" s="26"/>
      <c r="AF50" s="26"/>
      <c r="AG50" s="26"/>
      <c r="AH50" s="26"/>
      <c r="AI50" s="26"/>
      <c r="AJ50" s="26"/>
      <c r="AK50" s="26"/>
      <c r="AL50" s="26">
        <v>1</v>
      </c>
      <c r="AM50" s="26">
        <v>1</v>
      </c>
      <c r="AN50" s="26">
        <v>1</v>
      </c>
      <c r="AO50" s="26">
        <v>1</v>
      </c>
      <c r="AP50" s="26"/>
      <c r="AQ50" s="26"/>
      <c r="AR50" s="26">
        <v>3</v>
      </c>
      <c r="AS50" s="26"/>
      <c r="AT50" s="26">
        <v>4</v>
      </c>
      <c r="AU50" s="26"/>
      <c r="AV50" s="26"/>
      <c r="AX50" s="36"/>
    </row>
    <row r="51" spans="1:50" s="7" customFormat="1" ht="35.25">
      <c r="A51" s="58" t="s">
        <v>21</v>
      </c>
      <c r="B51" s="15" t="s">
        <v>149</v>
      </c>
      <c r="C51" s="18" t="s">
        <v>124</v>
      </c>
      <c r="D51" s="23">
        <f t="shared" si="17"/>
        <v>150</v>
      </c>
      <c r="E51" s="23">
        <f t="shared" si="18"/>
        <v>90</v>
      </c>
      <c r="F51" s="24">
        <f t="shared" si="19"/>
        <v>0</v>
      </c>
      <c r="G51" s="24">
        <f t="shared" si="20"/>
        <v>90</v>
      </c>
      <c r="H51" s="25">
        <v>12</v>
      </c>
      <c r="I51" s="25">
        <v>60</v>
      </c>
      <c r="J51" s="25">
        <v>9</v>
      </c>
      <c r="K51" s="25">
        <v>9</v>
      </c>
      <c r="L51" s="24">
        <f t="shared" si="21"/>
        <v>0</v>
      </c>
      <c r="M51" s="23">
        <f>SUM(Q51,U51,Y51,AC51,AG51,AK51)</f>
        <v>60</v>
      </c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>
        <v>30</v>
      </c>
      <c r="AB51" s="26"/>
      <c r="AC51" s="26">
        <v>20</v>
      </c>
      <c r="AD51" s="26"/>
      <c r="AE51" s="26">
        <v>30</v>
      </c>
      <c r="AF51" s="26"/>
      <c r="AG51" s="26">
        <v>20</v>
      </c>
      <c r="AH51" s="26"/>
      <c r="AI51" s="26">
        <v>30</v>
      </c>
      <c r="AJ51" s="26"/>
      <c r="AK51" s="26">
        <v>20</v>
      </c>
      <c r="AL51" s="26"/>
      <c r="AM51" s="26"/>
      <c r="AN51" s="26"/>
      <c r="AO51" s="26">
        <v>2</v>
      </c>
      <c r="AP51" s="26">
        <v>2</v>
      </c>
      <c r="AQ51" s="26">
        <v>2</v>
      </c>
      <c r="AR51" s="26">
        <v>4</v>
      </c>
      <c r="AS51" s="26"/>
      <c r="AT51" s="26">
        <v>6</v>
      </c>
      <c r="AU51" s="26"/>
      <c r="AV51" s="26">
        <v>6</v>
      </c>
      <c r="AX51" s="36"/>
    </row>
    <row r="52" spans="1:50" s="7" customFormat="1" ht="36" customHeight="1">
      <c r="A52" s="59"/>
      <c r="B52" s="15" t="s">
        <v>134</v>
      </c>
      <c r="C52" s="18"/>
      <c r="D52" s="23"/>
      <c r="E52" s="23"/>
      <c r="F52" s="24"/>
      <c r="G52" s="24"/>
      <c r="H52" s="25"/>
      <c r="I52" s="25"/>
      <c r="J52" s="25"/>
      <c r="K52" s="25"/>
      <c r="L52" s="24"/>
      <c r="M52" s="23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X52" s="36"/>
    </row>
    <row r="53" spans="1:50" s="7" customFormat="1" ht="35.25">
      <c r="A53" s="59"/>
      <c r="B53" s="15" t="s">
        <v>135</v>
      </c>
      <c r="C53" s="18"/>
      <c r="D53" s="23"/>
      <c r="E53" s="23"/>
      <c r="F53" s="24"/>
      <c r="G53" s="24"/>
      <c r="H53" s="25"/>
      <c r="I53" s="25"/>
      <c r="J53" s="25"/>
      <c r="K53" s="25"/>
      <c r="L53" s="24"/>
      <c r="M53" s="23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X53" s="36"/>
    </row>
    <row r="54" spans="1:50" s="7" customFormat="1" ht="35.25">
      <c r="A54" s="59"/>
      <c r="B54" s="15" t="s">
        <v>136</v>
      </c>
      <c r="C54" s="18"/>
      <c r="D54" s="23"/>
      <c r="E54" s="23"/>
      <c r="F54" s="24"/>
      <c r="G54" s="24"/>
      <c r="H54" s="25"/>
      <c r="I54" s="25"/>
      <c r="J54" s="25"/>
      <c r="K54" s="25"/>
      <c r="L54" s="24"/>
      <c r="M54" s="23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X54" s="36"/>
    </row>
    <row r="55" spans="1:50" s="7" customFormat="1" ht="35.25">
      <c r="A55" s="59"/>
      <c r="B55" s="15" t="s">
        <v>137</v>
      </c>
      <c r="C55" s="18"/>
      <c r="D55" s="23"/>
      <c r="E55" s="23"/>
      <c r="F55" s="24"/>
      <c r="G55" s="24"/>
      <c r="H55" s="25"/>
      <c r="I55" s="25"/>
      <c r="J55" s="25"/>
      <c r="K55" s="25"/>
      <c r="L55" s="24"/>
      <c r="M55" s="23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X55" s="36"/>
    </row>
    <row r="56" spans="1:50" s="7" customFormat="1" ht="35.25">
      <c r="A56" s="59"/>
      <c r="B56" s="15" t="s">
        <v>138</v>
      </c>
      <c r="C56" s="18"/>
      <c r="D56" s="23"/>
      <c r="E56" s="23"/>
      <c r="F56" s="24"/>
      <c r="G56" s="24"/>
      <c r="H56" s="25"/>
      <c r="I56" s="25"/>
      <c r="J56" s="25"/>
      <c r="K56" s="25"/>
      <c r="L56" s="24"/>
      <c r="M56" s="23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X56" s="36"/>
    </row>
    <row r="57" spans="1:50" s="7" customFormat="1" ht="35.25">
      <c r="A57" s="59"/>
      <c r="B57" s="15" t="s">
        <v>139</v>
      </c>
      <c r="C57" s="18"/>
      <c r="D57" s="23"/>
      <c r="E57" s="23"/>
      <c r="F57" s="24"/>
      <c r="G57" s="24"/>
      <c r="H57" s="25"/>
      <c r="I57" s="25"/>
      <c r="J57" s="25"/>
      <c r="K57" s="25"/>
      <c r="L57" s="24"/>
      <c r="M57" s="23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X57" s="36"/>
    </row>
    <row r="58" spans="1:50" s="7" customFormat="1" ht="34.5" customHeight="1">
      <c r="A58" s="59"/>
      <c r="B58" s="15" t="s">
        <v>159</v>
      </c>
      <c r="C58" s="18"/>
      <c r="D58" s="23"/>
      <c r="E58" s="23"/>
      <c r="F58" s="24"/>
      <c r="G58" s="24"/>
      <c r="H58" s="25"/>
      <c r="I58" s="25"/>
      <c r="J58" s="25"/>
      <c r="K58" s="25"/>
      <c r="L58" s="24"/>
      <c r="M58" s="23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X58" s="36"/>
    </row>
    <row r="59" spans="1:50" s="7" customFormat="1" ht="58.5" customHeight="1">
      <c r="A59" s="60"/>
      <c r="B59" s="15" t="s">
        <v>141</v>
      </c>
      <c r="C59" s="18"/>
      <c r="D59" s="23"/>
      <c r="E59" s="23"/>
      <c r="F59" s="24"/>
      <c r="G59" s="24"/>
      <c r="H59" s="25"/>
      <c r="I59" s="25"/>
      <c r="J59" s="25"/>
      <c r="K59" s="25"/>
      <c r="L59" s="24"/>
      <c r="M59" s="23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X59" s="36"/>
    </row>
    <row r="60" spans="1:50" s="8" customFormat="1" ht="45.75">
      <c r="A60" s="13" t="s">
        <v>98</v>
      </c>
      <c r="B60" s="16" t="s">
        <v>104</v>
      </c>
      <c r="C60" s="13"/>
      <c r="D60" s="22">
        <f>SUM(D61:D68)</f>
        <v>625</v>
      </c>
      <c r="E60" s="22">
        <f aca="true" t="shared" si="23" ref="E60:AV60">SUM(E61:E68)</f>
        <v>310</v>
      </c>
      <c r="F60" s="27">
        <f t="shared" si="23"/>
        <v>105</v>
      </c>
      <c r="G60" s="27">
        <f t="shared" si="23"/>
        <v>165</v>
      </c>
      <c r="H60" s="27">
        <f t="shared" si="23"/>
        <v>45</v>
      </c>
      <c r="I60" s="27">
        <f t="shared" si="23"/>
        <v>105</v>
      </c>
      <c r="J60" s="27">
        <f t="shared" si="23"/>
        <v>0</v>
      </c>
      <c r="K60" s="27">
        <f t="shared" si="23"/>
        <v>15</v>
      </c>
      <c r="L60" s="27">
        <f t="shared" si="23"/>
        <v>40</v>
      </c>
      <c r="M60" s="22">
        <f t="shared" si="23"/>
        <v>315</v>
      </c>
      <c r="N60" s="27">
        <f t="shared" si="23"/>
        <v>0</v>
      </c>
      <c r="O60" s="27">
        <f t="shared" si="23"/>
        <v>0</v>
      </c>
      <c r="P60" s="27">
        <f t="shared" si="23"/>
        <v>0</v>
      </c>
      <c r="Q60" s="27">
        <f t="shared" si="23"/>
        <v>0</v>
      </c>
      <c r="R60" s="27">
        <f t="shared" si="23"/>
        <v>0</v>
      </c>
      <c r="S60" s="27">
        <f t="shared" si="23"/>
        <v>0</v>
      </c>
      <c r="T60" s="27">
        <f t="shared" si="23"/>
        <v>0</v>
      </c>
      <c r="U60" s="27">
        <f t="shared" si="23"/>
        <v>0</v>
      </c>
      <c r="V60" s="27">
        <f t="shared" si="23"/>
        <v>60</v>
      </c>
      <c r="W60" s="27">
        <f t="shared" si="23"/>
        <v>30</v>
      </c>
      <c r="X60" s="27">
        <f t="shared" si="23"/>
        <v>10</v>
      </c>
      <c r="Y60" s="27">
        <f t="shared" si="23"/>
        <v>50</v>
      </c>
      <c r="Z60" s="27">
        <f t="shared" si="23"/>
        <v>30</v>
      </c>
      <c r="AA60" s="27">
        <f t="shared" si="23"/>
        <v>30</v>
      </c>
      <c r="AB60" s="27">
        <f t="shared" si="23"/>
        <v>5</v>
      </c>
      <c r="AC60" s="27">
        <f t="shared" si="23"/>
        <v>35</v>
      </c>
      <c r="AD60" s="27">
        <f t="shared" si="23"/>
        <v>15</v>
      </c>
      <c r="AE60" s="27">
        <f t="shared" si="23"/>
        <v>75</v>
      </c>
      <c r="AF60" s="27">
        <f t="shared" si="23"/>
        <v>10</v>
      </c>
      <c r="AG60" s="27">
        <f t="shared" si="23"/>
        <v>100</v>
      </c>
      <c r="AH60" s="27">
        <f t="shared" si="23"/>
        <v>0</v>
      </c>
      <c r="AI60" s="27">
        <f t="shared" si="23"/>
        <v>30</v>
      </c>
      <c r="AJ60" s="27">
        <f t="shared" si="23"/>
        <v>15</v>
      </c>
      <c r="AK60" s="27">
        <f t="shared" si="23"/>
        <v>130</v>
      </c>
      <c r="AL60" s="27">
        <f t="shared" si="23"/>
        <v>0</v>
      </c>
      <c r="AM60" s="27">
        <f t="shared" si="23"/>
        <v>0</v>
      </c>
      <c r="AN60" s="27">
        <f t="shared" si="23"/>
        <v>6</v>
      </c>
      <c r="AO60" s="27">
        <f t="shared" si="23"/>
        <v>4</v>
      </c>
      <c r="AP60" s="27">
        <f t="shared" si="23"/>
        <v>8</v>
      </c>
      <c r="AQ60" s="27">
        <f t="shared" si="23"/>
        <v>7</v>
      </c>
      <c r="AR60" s="27">
        <f t="shared" si="23"/>
        <v>12</v>
      </c>
      <c r="AS60" s="27">
        <f t="shared" si="23"/>
        <v>0</v>
      </c>
      <c r="AT60" s="27">
        <f t="shared" si="23"/>
        <v>19</v>
      </c>
      <c r="AU60" s="27">
        <f t="shared" si="23"/>
        <v>0</v>
      </c>
      <c r="AV60" s="27">
        <f t="shared" si="23"/>
        <v>25</v>
      </c>
      <c r="AX60" s="36"/>
    </row>
    <row r="61" spans="1:50" s="7" customFormat="1" ht="35.25">
      <c r="A61" s="14" t="s">
        <v>10</v>
      </c>
      <c r="B61" s="15" t="s">
        <v>85</v>
      </c>
      <c r="C61" s="18" t="s">
        <v>119</v>
      </c>
      <c r="D61" s="23">
        <f>SUM(E61,M61)</f>
        <v>50</v>
      </c>
      <c r="E61" s="23">
        <f>SUM(F61:G61,L61)</f>
        <v>30</v>
      </c>
      <c r="F61" s="24">
        <f>SUM(N61,R61,V61,Z61,AD61,AH61)</f>
        <v>30</v>
      </c>
      <c r="G61" s="24">
        <f>SUM(O61,S61,W61,AA61,AE61,AI61)</f>
        <v>0</v>
      </c>
      <c r="H61" s="25"/>
      <c r="I61" s="25"/>
      <c r="J61" s="25"/>
      <c r="K61" s="25"/>
      <c r="L61" s="24">
        <f>SUM(P61,T61,X61,AB61,AF61,AJ61)</f>
        <v>0</v>
      </c>
      <c r="M61" s="23">
        <f>SUM(Q61,U61,Y61,AC61,AG61,AK61)</f>
        <v>20</v>
      </c>
      <c r="N61" s="26"/>
      <c r="O61" s="26"/>
      <c r="P61" s="26"/>
      <c r="Q61" s="26"/>
      <c r="R61" s="26"/>
      <c r="S61" s="26"/>
      <c r="T61" s="26"/>
      <c r="U61" s="26"/>
      <c r="V61" s="26">
        <v>30</v>
      </c>
      <c r="W61" s="26"/>
      <c r="X61" s="26"/>
      <c r="Y61" s="26">
        <v>20</v>
      </c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>
        <v>2</v>
      </c>
      <c r="AO61" s="26"/>
      <c r="AP61" s="26"/>
      <c r="AQ61" s="26"/>
      <c r="AR61" s="26">
        <v>1</v>
      </c>
      <c r="AS61" s="26"/>
      <c r="AT61" s="26">
        <v>1</v>
      </c>
      <c r="AU61" s="26"/>
      <c r="AV61" s="26">
        <v>2</v>
      </c>
      <c r="AX61" s="36"/>
    </row>
    <row r="62" spans="1:50" s="7" customFormat="1" ht="35.25">
      <c r="A62" s="14" t="s">
        <v>9</v>
      </c>
      <c r="B62" s="15" t="s">
        <v>87</v>
      </c>
      <c r="C62" s="18" t="s">
        <v>126</v>
      </c>
      <c r="D62" s="23">
        <f aca="true" t="shared" si="24" ref="D62:D68">SUM(E62,M62)</f>
        <v>50</v>
      </c>
      <c r="E62" s="23">
        <f aca="true" t="shared" si="25" ref="E62:E68">SUM(F62:G62,L62)</f>
        <v>30</v>
      </c>
      <c r="F62" s="24">
        <f aca="true" t="shared" si="26" ref="F62:F68">SUM(N62,R62,V62,Z62,AD62,AH62)</f>
        <v>15</v>
      </c>
      <c r="G62" s="24">
        <f aca="true" t="shared" si="27" ref="G62:G67">SUM(O62,S62,W62,AA62,AE62,AI62)</f>
        <v>15</v>
      </c>
      <c r="H62" s="25">
        <v>5</v>
      </c>
      <c r="I62" s="25">
        <v>10</v>
      </c>
      <c r="J62" s="25"/>
      <c r="K62" s="25"/>
      <c r="L62" s="24">
        <f aca="true" t="shared" si="28" ref="L62:L68">SUM(P62,T62,X62,AB62,AF62,AJ62)</f>
        <v>0</v>
      </c>
      <c r="M62" s="23">
        <f aca="true" t="shared" si="29" ref="M62:M68">SUM(Q62,U62,Y62,AC62,AG62,AK62)</f>
        <v>20</v>
      </c>
      <c r="N62" s="26"/>
      <c r="O62" s="26"/>
      <c r="P62" s="26"/>
      <c r="Q62" s="26"/>
      <c r="R62" s="26"/>
      <c r="S62" s="26"/>
      <c r="T62" s="26"/>
      <c r="U62" s="26"/>
      <c r="V62" s="26">
        <v>15</v>
      </c>
      <c r="W62" s="26">
        <v>15</v>
      </c>
      <c r="X62" s="26"/>
      <c r="Y62" s="26">
        <v>20</v>
      </c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>
        <v>2</v>
      </c>
      <c r="AO62" s="26"/>
      <c r="AP62" s="26"/>
      <c r="AQ62" s="26"/>
      <c r="AR62" s="26">
        <v>1</v>
      </c>
      <c r="AS62" s="26"/>
      <c r="AT62" s="26">
        <v>1</v>
      </c>
      <c r="AU62" s="26"/>
      <c r="AV62" s="26">
        <v>2</v>
      </c>
      <c r="AX62" s="36"/>
    </row>
    <row r="63" spans="1:50" s="7" customFormat="1" ht="35.25">
      <c r="A63" s="14" t="s">
        <v>8</v>
      </c>
      <c r="B63" s="15" t="s">
        <v>86</v>
      </c>
      <c r="C63" s="18" t="s">
        <v>111</v>
      </c>
      <c r="D63" s="23">
        <f t="shared" si="24"/>
        <v>50</v>
      </c>
      <c r="E63" s="23">
        <f t="shared" si="25"/>
        <v>30</v>
      </c>
      <c r="F63" s="24">
        <f t="shared" si="26"/>
        <v>15</v>
      </c>
      <c r="G63" s="24">
        <f t="shared" si="27"/>
        <v>15</v>
      </c>
      <c r="H63" s="25">
        <v>5</v>
      </c>
      <c r="I63" s="25">
        <v>10</v>
      </c>
      <c r="J63" s="25"/>
      <c r="K63" s="25"/>
      <c r="L63" s="24">
        <f t="shared" si="28"/>
        <v>0</v>
      </c>
      <c r="M63" s="23">
        <f t="shared" si="29"/>
        <v>20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>
        <v>15</v>
      </c>
      <c r="AA63" s="26">
        <v>15</v>
      </c>
      <c r="AB63" s="26"/>
      <c r="AC63" s="26">
        <v>20</v>
      </c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>
        <v>2</v>
      </c>
      <c r="AP63" s="26"/>
      <c r="AQ63" s="26"/>
      <c r="AR63" s="26">
        <v>1</v>
      </c>
      <c r="AS63" s="26"/>
      <c r="AT63" s="26">
        <v>1</v>
      </c>
      <c r="AU63" s="26"/>
      <c r="AV63" s="26">
        <v>2</v>
      </c>
      <c r="AX63" s="36"/>
    </row>
    <row r="64" spans="1:50" s="7" customFormat="1" ht="35.25">
      <c r="A64" s="14" t="s">
        <v>7</v>
      </c>
      <c r="B64" s="15" t="s">
        <v>88</v>
      </c>
      <c r="C64" s="18" t="s">
        <v>123</v>
      </c>
      <c r="D64" s="23">
        <f t="shared" si="24"/>
        <v>50</v>
      </c>
      <c r="E64" s="23">
        <f t="shared" si="25"/>
        <v>30</v>
      </c>
      <c r="F64" s="24">
        <f t="shared" si="26"/>
        <v>15</v>
      </c>
      <c r="G64" s="24">
        <f t="shared" si="27"/>
        <v>15</v>
      </c>
      <c r="H64" s="25">
        <v>5</v>
      </c>
      <c r="I64" s="25">
        <v>10</v>
      </c>
      <c r="J64" s="25"/>
      <c r="K64" s="25"/>
      <c r="L64" s="24">
        <f t="shared" si="28"/>
        <v>0</v>
      </c>
      <c r="M64" s="23">
        <f t="shared" si="29"/>
        <v>20</v>
      </c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>
        <v>15</v>
      </c>
      <c r="AE64" s="26">
        <v>15</v>
      </c>
      <c r="AF64" s="26"/>
      <c r="AG64" s="26">
        <v>20</v>
      </c>
      <c r="AH64" s="26"/>
      <c r="AI64" s="26"/>
      <c r="AJ64" s="26"/>
      <c r="AK64" s="26"/>
      <c r="AL64" s="26"/>
      <c r="AM64" s="26"/>
      <c r="AN64" s="26"/>
      <c r="AO64" s="26"/>
      <c r="AP64" s="26">
        <v>2</v>
      </c>
      <c r="AQ64" s="26"/>
      <c r="AR64" s="26">
        <v>1</v>
      </c>
      <c r="AS64" s="26"/>
      <c r="AT64" s="26">
        <v>1</v>
      </c>
      <c r="AU64" s="26"/>
      <c r="AV64" s="26">
        <v>2</v>
      </c>
      <c r="AX64" s="36"/>
    </row>
    <row r="65" spans="1:50" s="7" customFormat="1" ht="35.25">
      <c r="A65" s="14" t="s">
        <v>6</v>
      </c>
      <c r="B65" s="15" t="s">
        <v>89</v>
      </c>
      <c r="C65" s="18" t="s">
        <v>126</v>
      </c>
      <c r="D65" s="23">
        <f t="shared" si="24"/>
        <v>50</v>
      </c>
      <c r="E65" s="23">
        <f t="shared" si="25"/>
        <v>40</v>
      </c>
      <c r="F65" s="24">
        <f t="shared" si="26"/>
        <v>15</v>
      </c>
      <c r="G65" s="24">
        <f t="shared" si="27"/>
        <v>15</v>
      </c>
      <c r="H65" s="25">
        <v>5</v>
      </c>
      <c r="I65" s="25">
        <v>10</v>
      </c>
      <c r="J65" s="25"/>
      <c r="K65" s="25"/>
      <c r="L65" s="24">
        <f t="shared" si="28"/>
        <v>10</v>
      </c>
      <c r="M65" s="23">
        <f t="shared" si="29"/>
        <v>10</v>
      </c>
      <c r="N65" s="26"/>
      <c r="O65" s="26"/>
      <c r="P65" s="26"/>
      <c r="Q65" s="26"/>
      <c r="R65" s="26"/>
      <c r="S65" s="26"/>
      <c r="T65" s="26"/>
      <c r="U65" s="26"/>
      <c r="V65" s="26">
        <v>15</v>
      </c>
      <c r="W65" s="26">
        <v>15</v>
      </c>
      <c r="X65" s="26">
        <v>10</v>
      </c>
      <c r="Y65" s="26">
        <v>10</v>
      </c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>
        <v>2</v>
      </c>
      <c r="AO65" s="26"/>
      <c r="AP65" s="26"/>
      <c r="AQ65" s="26"/>
      <c r="AR65" s="26">
        <v>2</v>
      </c>
      <c r="AS65" s="26"/>
      <c r="AT65" s="26">
        <v>1</v>
      </c>
      <c r="AU65" s="26"/>
      <c r="AV65" s="26">
        <v>2</v>
      </c>
      <c r="AX65" s="36"/>
    </row>
    <row r="66" spans="1:50" s="7" customFormat="1" ht="35.25">
      <c r="A66" s="14" t="s">
        <v>5</v>
      </c>
      <c r="B66" s="15" t="s">
        <v>91</v>
      </c>
      <c r="C66" s="18" t="s">
        <v>123</v>
      </c>
      <c r="D66" s="23">
        <f t="shared" si="24"/>
        <v>50</v>
      </c>
      <c r="E66" s="23">
        <f t="shared" si="25"/>
        <v>35</v>
      </c>
      <c r="F66" s="24">
        <f t="shared" si="26"/>
        <v>0</v>
      </c>
      <c r="G66" s="24">
        <f t="shared" si="27"/>
        <v>30</v>
      </c>
      <c r="H66" s="25">
        <v>5</v>
      </c>
      <c r="I66" s="25">
        <v>25</v>
      </c>
      <c r="J66" s="25"/>
      <c r="K66" s="25"/>
      <c r="L66" s="24">
        <f t="shared" si="28"/>
        <v>5</v>
      </c>
      <c r="M66" s="23">
        <f t="shared" si="29"/>
        <v>15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>
        <v>30</v>
      </c>
      <c r="AF66" s="26">
        <v>5</v>
      </c>
      <c r="AG66" s="26">
        <v>15</v>
      </c>
      <c r="AH66" s="26"/>
      <c r="AI66" s="26"/>
      <c r="AJ66" s="26"/>
      <c r="AK66" s="26"/>
      <c r="AL66" s="26"/>
      <c r="AM66" s="26"/>
      <c r="AN66" s="26"/>
      <c r="AO66" s="26"/>
      <c r="AP66" s="26">
        <v>2</v>
      </c>
      <c r="AQ66" s="26"/>
      <c r="AR66" s="26">
        <v>1</v>
      </c>
      <c r="AS66" s="26"/>
      <c r="AT66" s="26">
        <v>2</v>
      </c>
      <c r="AU66" s="26"/>
      <c r="AV66" s="26">
        <v>2</v>
      </c>
      <c r="AX66" s="36"/>
    </row>
    <row r="67" spans="1:50" s="7" customFormat="1" ht="35.25">
      <c r="A67" s="14" t="s">
        <v>20</v>
      </c>
      <c r="B67" s="15" t="s">
        <v>90</v>
      </c>
      <c r="C67" s="18" t="s">
        <v>114</v>
      </c>
      <c r="D67" s="23">
        <f t="shared" si="24"/>
        <v>175</v>
      </c>
      <c r="E67" s="23">
        <f t="shared" si="25"/>
        <v>45</v>
      </c>
      <c r="F67" s="24">
        <f t="shared" si="26"/>
        <v>0</v>
      </c>
      <c r="G67" s="24">
        <f t="shared" si="27"/>
        <v>30</v>
      </c>
      <c r="H67" s="25">
        <v>5</v>
      </c>
      <c r="I67" s="25">
        <v>25</v>
      </c>
      <c r="J67" s="25"/>
      <c r="K67" s="25"/>
      <c r="L67" s="24">
        <f t="shared" si="28"/>
        <v>15</v>
      </c>
      <c r="M67" s="23">
        <f t="shared" si="29"/>
        <v>130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>
        <v>30</v>
      </c>
      <c r="AJ67" s="26">
        <v>15</v>
      </c>
      <c r="AK67" s="26">
        <v>130</v>
      </c>
      <c r="AL67" s="26"/>
      <c r="AM67" s="26"/>
      <c r="AN67" s="26"/>
      <c r="AO67" s="26"/>
      <c r="AP67" s="26"/>
      <c r="AQ67" s="26">
        <v>7</v>
      </c>
      <c r="AR67" s="26">
        <v>2</v>
      </c>
      <c r="AS67" s="26"/>
      <c r="AT67" s="26">
        <v>7</v>
      </c>
      <c r="AU67" s="26"/>
      <c r="AV67" s="26">
        <v>7</v>
      </c>
      <c r="AX67" s="36"/>
    </row>
    <row r="68" spans="1:50" s="7" customFormat="1" ht="35.25">
      <c r="A68" s="14" t="s">
        <v>21</v>
      </c>
      <c r="B68" s="15" t="s">
        <v>92</v>
      </c>
      <c r="C68" s="18" t="s">
        <v>127</v>
      </c>
      <c r="D68" s="23">
        <f t="shared" si="24"/>
        <v>150</v>
      </c>
      <c r="E68" s="23">
        <f t="shared" si="25"/>
        <v>70</v>
      </c>
      <c r="F68" s="24">
        <f t="shared" si="26"/>
        <v>15</v>
      </c>
      <c r="G68" s="24">
        <f>SUM(O68,S68,W68,AA68,AE68,AI68)</f>
        <v>45</v>
      </c>
      <c r="H68" s="25">
        <v>15</v>
      </c>
      <c r="I68" s="25">
        <v>15</v>
      </c>
      <c r="J68" s="25"/>
      <c r="K68" s="25">
        <v>15</v>
      </c>
      <c r="L68" s="24">
        <f t="shared" si="28"/>
        <v>10</v>
      </c>
      <c r="M68" s="23">
        <f t="shared" si="29"/>
        <v>80</v>
      </c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>
        <v>15</v>
      </c>
      <c r="AA68" s="26">
        <v>15</v>
      </c>
      <c r="AB68" s="26">
        <v>5</v>
      </c>
      <c r="AC68" s="26">
        <v>15</v>
      </c>
      <c r="AD68" s="26"/>
      <c r="AE68" s="26">
        <v>30</v>
      </c>
      <c r="AF68" s="26">
        <v>5</v>
      </c>
      <c r="AG68" s="26">
        <v>65</v>
      </c>
      <c r="AH68" s="26"/>
      <c r="AI68" s="26"/>
      <c r="AJ68" s="26"/>
      <c r="AK68" s="26"/>
      <c r="AL68" s="26"/>
      <c r="AM68" s="26"/>
      <c r="AN68" s="26"/>
      <c r="AO68" s="26">
        <v>2</v>
      </c>
      <c r="AP68" s="26">
        <v>4</v>
      </c>
      <c r="AQ68" s="26"/>
      <c r="AR68" s="26">
        <v>3</v>
      </c>
      <c r="AS68" s="26"/>
      <c r="AT68" s="26">
        <v>5</v>
      </c>
      <c r="AU68" s="26"/>
      <c r="AV68" s="26">
        <v>6</v>
      </c>
      <c r="AX68" s="36"/>
    </row>
    <row r="69" spans="1:50" s="7" customFormat="1" ht="35.25">
      <c r="A69" s="13" t="s">
        <v>105</v>
      </c>
      <c r="B69" s="29" t="s">
        <v>106</v>
      </c>
      <c r="C69" s="28"/>
      <c r="D69" s="22">
        <f>SUM(D70)</f>
        <v>120</v>
      </c>
      <c r="E69" s="22">
        <f aca="true" t="shared" si="30" ref="E69:AV69">SUM(E70)</f>
        <v>120</v>
      </c>
      <c r="F69" s="27">
        <f t="shared" si="30"/>
        <v>0</v>
      </c>
      <c r="G69" s="27">
        <f t="shared" si="30"/>
        <v>120</v>
      </c>
      <c r="H69" s="27">
        <f t="shared" si="30"/>
        <v>0</v>
      </c>
      <c r="I69" s="27">
        <f t="shared" si="30"/>
        <v>120</v>
      </c>
      <c r="J69" s="27">
        <f t="shared" si="30"/>
        <v>0</v>
      </c>
      <c r="K69" s="27">
        <f t="shared" si="30"/>
        <v>0</v>
      </c>
      <c r="L69" s="27">
        <f t="shared" si="30"/>
        <v>0</v>
      </c>
      <c r="M69" s="22">
        <f t="shared" si="30"/>
        <v>0</v>
      </c>
      <c r="N69" s="27">
        <f t="shared" si="30"/>
        <v>0</v>
      </c>
      <c r="O69" s="27">
        <f t="shared" si="30"/>
        <v>30</v>
      </c>
      <c r="P69" s="27">
        <f t="shared" si="30"/>
        <v>0</v>
      </c>
      <c r="Q69" s="27">
        <f t="shared" si="30"/>
        <v>0</v>
      </c>
      <c r="R69" s="27">
        <f t="shared" si="30"/>
        <v>0</v>
      </c>
      <c r="S69" s="27">
        <f t="shared" si="30"/>
        <v>30</v>
      </c>
      <c r="T69" s="27">
        <f t="shared" si="30"/>
        <v>0</v>
      </c>
      <c r="U69" s="27">
        <f t="shared" si="30"/>
        <v>0</v>
      </c>
      <c r="V69" s="27">
        <f t="shared" si="30"/>
        <v>0</v>
      </c>
      <c r="W69" s="27">
        <f t="shared" si="30"/>
        <v>30</v>
      </c>
      <c r="X69" s="27">
        <f t="shared" si="30"/>
        <v>0</v>
      </c>
      <c r="Y69" s="27">
        <f t="shared" si="30"/>
        <v>0</v>
      </c>
      <c r="Z69" s="27">
        <f t="shared" si="30"/>
        <v>0</v>
      </c>
      <c r="AA69" s="27">
        <f t="shared" si="30"/>
        <v>30</v>
      </c>
      <c r="AB69" s="27">
        <f t="shared" si="30"/>
        <v>0</v>
      </c>
      <c r="AC69" s="27">
        <f t="shared" si="30"/>
        <v>0</v>
      </c>
      <c r="AD69" s="27">
        <f t="shared" si="30"/>
        <v>0</v>
      </c>
      <c r="AE69" s="27">
        <f t="shared" si="30"/>
        <v>0</v>
      </c>
      <c r="AF69" s="27">
        <f t="shared" si="30"/>
        <v>0</v>
      </c>
      <c r="AG69" s="27">
        <f t="shared" si="30"/>
        <v>0</v>
      </c>
      <c r="AH69" s="27">
        <f t="shared" si="30"/>
        <v>0</v>
      </c>
      <c r="AI69" s="27">
        <f t="shared" si="30"/>
        <v>0</v>
      </c>
      <c r="AJ69" s="27">
        <f t="shared" si="30"/>
        <v>0</v>
      </c>
      <c r="AK69" s="27">
        <f t="shared" si="30"/>
        <v>0</v>
      </c>
      <c r="AL69" s="27">
        <f t="shared" si="30"/>
        <v>1</v>
      </c>
      <c r="AM69" s="27">
        <f t="shared" si="30"/>
        <v>1</v>
      </c>
      <c r="AN69" s="27">
        <f t="shared" si="30"/>
        <v>1</v>
      </c>
      <c r="AO69" s="27">
        <f t="shared" si="30"/>
        <v>1</v>
      </c>
      <c r="AP69" s="27">
        <f t="shared" si="30"/>
        <v>0</v>
      </c>
      <c r="AQ69" s="27">
        <f t="shared" si="30"/>
        <v>0</v>
      </c>
      <c r="AR69" s="27">
        <f t="shared" si="30"/>
        <v>4</v>
      </c>
      <c r="AS69" s="27">
        <f t="shared" si="30"/>
        <v>0</v>
      </c>
      <c r="AT69" s="27">
        <f t="shared" si="30"/>
        <v>4</v>
      </c>
      <c r="AU69" s="27">
        <f t="shared" si="30"/>
        <v>0</v>
      </c>
      <c r="AV69" s="27">
        <f t="shared" si="30"/>
        <v>0</v>
      </c>
      <c r="AX69" s="36"/>
    </row>
    <row r="70" spans="1:50" s="7" customFormat="1" ht="35.25">
      <c r="A70" s="14" t="s">
        <v>10</v>
      </c>
      <c r="B70" s="30" t="s">
        <v>107</v>
      </c>
      <c r="C70" s="18" t="s">
        <v>125</v>
      </c>
      <c r="D70" s="23">
        <f>SUM(E70,M70)</f>
        <v>120</v>
      </c>
      <c r="E70" s="23">
        <f>SUM(F70:G70,L70)</f>
        <v>120</v>
      </c>
      <c r="F70" s="24">
        <f>SUM(N70,R70,V70,Z70,AD70,AH70)</f>
        <v>0</v>
      </c>
      <c r="G70" s="24">
        <f>SUM(O70,S70,W70,AA70,AE70,AI70)</f>
        <v>120</v>
      </c>
      <c r="H70" s="25"/>
      <c r="I70" s="25">
        <v>120</v>
      </c>
      <c r="J70" s="25"/>
      <c r="K70" s="25"/>
      <c r="L70" s="24">
        <f>SUM(P70,T70,X70,AB70,AF70,AJ70)</f>
        <v>0</v>
      </c>
      <c r="M70" s="23">
        <f>SUM(Q70,U70,Y70,AC70,AG70,AK70)</f>
        <v>0</v>
      </c>
      <c r="N70" s="26"/>
      <c r="O70" s="26">
        <v>30</v>
      </c>
      <c r="P70" s="26"/>
      <c r="Q70" s="26"/>
      <c r="R70" s="26"/>
      <c r="S70" s="26">
        <v>30</v>
      </c>
      <c r="T70" s="26"/>
      <c r="U70" s="26"/>
      <c r="V70" s="26"/>
      <c r="W70" s="26">
        <v>30</v>
      </c>
      <c r="X70" s="26"/>
      <c r="Y70" s="26"/>
      <c r="Z70" s="26"/>
      <c r="AA70" s="26">
        <v>30</v>
      </c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>
        <v>1</v>
      </c>
      <c r="AM70" s="26">
        <v>1</v>
      </c>
      <c r="AN70" s="26">
        <v>1</v>
      </c>
      <c r="AO70" s="26">
        <v>1</v>
      </c>
      <c r="AP70" s="26"/>
      <c r="AQ70" s="26"/>
      <c r="AR70" s="26">
        <v>4</v>
      </c>
      <c r="AS70" s="26"/>
      <c r="AT70" s="26">
        <v>4</v>
      </c>
      <c r="AU70" s="26"/>
      <c r="AV70" s="26"/>
      <c r="AX70" s="36"/>
    </row>
    <row r="71" spans="1:48" s="7" customFormat="1" ht="35.25">
      <c r="A71" s="50" t="s">
        <v>94</v>
      </c>
      <c r="B71" s="50"/>
      <c r="C71" s="50"/>
      <c r="D71" s="51">
        <f>SUM(D8,D13,D20,D35,D60,D69)</f>
        <v>4530</v>
      </c>
      <c r="E71" s="51">
        <f>SUM(E8,E13,E20,E35,E60,E69)</f>
        <v>2259</v>
      </c>
      <c r="F71" s="51">
        <f>SUM(F8,F13,F20,F35,F60,F69)</f>
        <v>390</v>
      </c>
      <c r="G71" s="51">
        <f>SUM(G8,G13,G20,G35,G60,G69)</f>
        <v>1530</v>
      </c>
      <c r="H71" s="51">
        <f>SUM(H8,H13,H20,H35,H60,H69)</f>
        <v>434</v>
      </c>
      <c r="I71" s="51">
        <f>SUM(I8,I13,I20,I35,I60,I69)</f>
        <v>567</v>
      </c>
      <c r="J71" s="51">
        <f>SUM(J8,J13,J20,J35,J60,J69)</f>
        <v>129</v>
      </c>
      <c r="K71" s="51">
        <f>SUM(K8,K13,K20,K35,K60,K69)</f>
        <v>70</v>
      </c>
      <c r="L71" s="51">
        <f>SUM(L8,L13,L20,L35,L60,L69)</f>
        <v>339</v>
      </c>
      <c r="M71" s="51">
        <f>SUM(M8,M13,M20,M35,M60,M69)</f>
        <v>2271</v>
      </c>
      <c r="N71" s="23">
        <f>SUM(N8,N13,N20,N35,N60,N69)</f>
        <v>90</v>
      </c>
      <c r="O71" s="23">
        <f>SUM(O8,O13,O20,O35,O60,O69)</f>
        <v>309</v>
      </c>
      <c r="P71" s="23">
        <f>SUM(P8,P13,P20,P35,P60,P69)</f>
        <v>40</v>
      </c>
      <c r="Q71" s="23">
        <f>SUM(Q8,Q13,Q20,Q35,Q60,Q69)</f>
        <v>306</v>
      </c>
      <c r="R71" s="23">
        <f>SUM(R8,R13,R20,R35,R60,R69)</f>
        <v>75</v>
      </c>
      <c r="S71" s="23">
        <f>SUM(S8,S13,S20,S35,S60,S69)</f>
        <v>225</v>
      </c>
      <c r="T71" s="23">
        <f>SUM(T8,T13,T20,T35,T60,T69)</f>
        <v>40</v>
      </c>
      <c r="U71" s="23">
        <f>SUM(U8,U13,U20,U35,U60,U69)</f>
        <v>420</v>
      </c>
      <c r="V71" s="23">
        <f>SUM(V8,V13,V20,V35,V60,V69)</f>
        <v>90</v>
      </c>
      <c r="W71" s="23">
        <f>SUM(W8,W13,W20,W35,W60,W69)</f>
        <v>340</v>
      </c>
      <c r="X71" s="23">
        <f>SUM(X8,X13,X20,X35,X60,X69)</f>
        <v>65</v>
      </c>
      <c r="Y71" s="23">
        <f>SUM(Y8,Y13,Y20,Y35,Y60,Y69)</f>
        <v>260</v>
      </c>
      <c r="Z71" s="23">
        <f>SUM(Z8,Z13,Z20,Z35,Z60,Z69)</f>
        <v>60</v>
      </c>
      <c r="AA71" s="23">
        <f>SUM(AA8,AA13,AA20,AA35,AA60,AA69)</f>
        <v>326</v>
      </c>
      <c r="AB71" s="23">
        <f>SUM(AB8,AB13,AB20,AB35,AB60,AB69)</f>
        <v>69</v>
      </c>
      <c r="AC71" s="23">
        <f>SUM(AC8,AC13,AC20,AC35,AC60,AC69)</f>
        <v>300</v>
      </c>
      <c r="AD71" s="23">
        <f>SUM(AD8,AD13,AD20,AD35,AD60,AD69)</f>
        <v>45</v>
      </c>
      <c r="AE71" s="23">
        <f>SUM(AE8,AE13,AE20,AE35,AE60,AE69)</f>
        <v>210</v>
      </c>
      <c r="AF71" s="23">
        <f>SUM(AF8,AF13,AF20,AF35,AF60,AF69)</f>
        <v>55</v>
      </c>
      <c r="AG71" s="23">
        <f>SUM(AG8,AG13,AG20,AG35,AG60,AG69)</f>
        <v>445</v>
      </c>
      <c r="AH71" s="23">
        <f>SUM(AH8,AH13,AH20,AH35,AH60,AH69)</f>
        <v>30</v>
      </c>
      <c r="AI71" s="23">
        <f>SUM(AI8,AI13,AI20,AI35,AI60,AI69)</f>
        <v>120</v>
      </c>
      <c r="AJ71" s="23">
        <f>SUM(AJ8,AJ13,AJ20,AJ35,AJ60,AJ69)</f>
        <v>70</v>
      </c>
      <c r="AK71" s="23">
        <f>SUM(AK8,AK13,AK20,AK35,AK60,AK69)</f>
        <v>540</v>
      </c>
      <c r="AL71" s="23">
        <f>SUM(AL8,AL13,AL20,AL35,AL60,AL69)</f>
        <v>30</v>
      </c>
      <c r="AM71" s="23">
        <f>SUM(AM8,AM13,AM20,AM35,AM60,AM69)</f>
        <v>30</v>
      </c>
      <c r="AN71" s="23">
        <f>SUM(AN8,AN13,AN20,AN35,AN60,AN69)</f>
        <v>30</v>
      </c>
      <c r="AO71" s="23">
        <f>SUM(AO8,AO13,AO20,AO35,AO60,AO69)</f>
        <v>30</v>
      </c>
      <c r="AP71" s="23">
        <f>SUM(AP8,AP13,AP20,AP35,AP60,AP69)</f>
        <v>30</v>
      </c>
      <c r="AQ71" s="23">
        <f>SUM(AQ8,AQ13,AQ20,AQ35,AQ60,AQ69)</f>
        <v>30</v>
      </c>
      <c r="AR71" s="51">
        <f>SUM(AR8,AR13,AR20,AR35,AR60,AR69)</f>
        <v>91</v>
      </c>
      <c r="AS71" s="51">
        <f>SUM(AS8,AS13,AS20,AS35,AS60,AS69)</f>
        <v>18</v>
      </c>
      <c r="AT71" s="51">
        <f>SUM(AT8,AT13,AT20,AT35,AT60,AT69)</f>
        <v>156</v>
      </c>
      <c r="AU71" s="51">
        <f>SUM(AU8,AU13,AU20,AU35,AU60,AU69)</f>
        <v>14</v>
      </c>
      <c r="AV71" s="51">
        <f>SUM(AV8,AV13,AV20,AV35,AV60,AV69)</f>
        <v>68</v>
      </c>
    </row>
    <row r="72" spans="1:48" s="7" customFormat="1" ht="35.25">
      <c r="A72" s="50"/>
      <c r="B72" s="50"/>
      <c r="C72" s="50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>
        <f>SUM(N71:Q71)</f>
        <v>745</v>
      </c>
      <c r="O72" s="51"/>
      <c r="P72" s="51"/>
      <c r="Q72" s="51"/>
      <c r="R72" s="51">
        <f>SUM(R71:U71)</f>
        <v>760</v>
      </c>
      <c r="S72" s="51"/>
      <c r="T72" s="51"/>
      <c r="U72" s="51"/>
      <c r="V72" s="51">
        <f>SUM(V71:Y71)</f>
        <v>755</v>
      </c>
      <c r="W72" s="51"/>
      <c r="X72" s="51"/>
      <c r="Y72" s="51"/>
      <c r="Z72" s="51">
        <f>SUM(Z71:AC71)</f>
        <v>755</v>
      </c>
      <c r="AA72" s="51"/>
      <c r="AB72" s="51"/>
      <c r="AC72" s="51"/>
      <c r="AD72" s="51">
        <f>SUM(AD71:AG71)</f>
        <v>755</v>
      </c>
      <c r="AE72" s="51"/>
      <c r="AF72" s="51"/>
      <c r="AG72" s="51"/>
      <c r="AH72" s="51">
        <f>SUM(AH71:AK71)</f>
        <v>760</v>
      </c>
      <c r="AI72" s="51"/>
      <c r="AJ72" s="51"/>
      <c r="AK72" s="51"/>
      <c r="AL72" s="51">
        <f>SUM(AL71:AQ71)</f>
        <v>180</v>
      </c>
      <c r="AM72" s="51"/>
      <c r="AN72" s="51"/>
      <c r="AO72" s="51"/>
      <c r="AP72" s="51"/>
      <c r="AQ72" s="51"/>
      <c r="AR72" s="51"/>
      <c r="AS72" s="51"/>
      <c r="AT72" s="51"/>
      <c r="AU72" s="51"/>
      <c r="AV72" s="51"/>
    </row>
    <row r="73" spans="1:48" s="7" customFormat="1" ht="35.25">
      <c r="A73" s="33"/>
      <c r="B73" s="33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</row>
    <row r="74" spans="1:48" s="7" customFormat="1" ht="35.25">
      <c r="A74" s="37" t="s">
        <v>131</v>
      </c>
      <c r="B74" s="38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</row>
    <row r="75" spans="1:48" s="7" customFormat="1" ht="19.5" customHeight="1">
      <c r="A75" s="37"/>
      <c r="B75" s="38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</row>
    <row r="76" spans="1:48" s="7" customFormat="1" ht="35.25">
      <c r="A76" s="39" t="s">
        <v>108</v>
      </c>
      <c r="B76" s="38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</row>
    <row r="77" spans="1:48" s="7" customFormat="1" ht="35.25">
      <c r="A77" s="39" t="s">
        <v>128</v>
      </c>
      <c r="B77" s="38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</row>
    <row r="78" spans="1:48" s="7" customFormat="1" ht="35.25">
      <c r="A78" s="39" t="s">
        <v>110</v>
      </c>
      <c r="B78" s="38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</row>
    <row r="79" spans="1:48" s="7" customFormat="1" ht="35.25">
      <c r="A79" s="35" t="s">
        <v>129</v>
      </c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</row>
    <row r="80" spans="1:48" s="7" customFormat="1" ht="35.25">
      <c r="A80" s="35" t="s">
        <v>130</v>
      </c>
      <c r="B80" s="33"/>
      <c r="C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</row>
    <row r="81" spans="1:48" s="7" customFormat="1" ht="35.25">
      <c r="A81" s="35" t="s">
        <v>109</v>
      </c>
      <c r="B81" s="33"/>
      <c r="C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</row>
    <row r="82" spans="1:48" s="7" customFormat="1" ht="35.25">
      <c r="A82" s="35"/>
      <c r="B82" s="33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</row>
    <row r="83" spans="1:48" s="7" customFormat="1" ht="35.25">
      <c r="A83" s="61" t="s">
        <v>157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34"/>
      <c r="AS83" s="34"/>
      <c r="AT83" s="34"/>
      <c r="AU83" s="34"/>
      <c r="AV83" s="34"/>
    </row>
    <row r="85" ht="35.25">
      <c r="A85" s="32"/>
    </row>
    <row r="86" ht="35.25">
      <c r="E86" s="31"/>
    </row>
    <row r="87" ht="35.25">
      <c r="E87" s="31"/>
    </row>
    <row r="88" spans="5:6" ht="35.25">
      <c r="E88" s="31"/>
      <c r="F88" s="31"/>
    </row>
  </sheetData>
  <sheetProtection/>
  <mergeCells count="69">
    <mergeCell ref="A38:A46"/>
    <mergeCell ref="AQ6:AQ7"/>
    <mergeCell ref="AP6:AP7"/>
    <mergeCell ref="AO6:AO7"/>
    <mergeCell ref="AU6:AU7"/>
    <mergeCell ref="A51:A59"/>
    <mergeCell ref="M5:M7"/>
    <mergeCell ref="V5:AC5"/>
    <mergeCell ref="Z6:AC6"/>
    <mergeCell ref="G5:G7"/>
    <mergeCell ref="L5:L7"/>
    <mergeCell ref="AD6:AG6"/>
    <mergeCell ref="J5:J7"/>
    <mergeCell ref="K5:K7"/>
    <mergeCell ref="AL4:AV4"/>
    <mergeCell ref="AL5:AQ5"/>
    <mergeCell ref="AR5:AV5"/>
    <mergeCell ref="AL6:AL7"/>
    <mergeCell ref="AM6:AM7"/>
    <mergeCell ref="AN6:AN7"/>
    <mergeCell ref="AV6:AV7"/>
    <mergeCell ref="AR6:AR7"/>
    <mergeCell ref="AS6:AS7"/>
    <mergeCell ref="AT6:AT7"/>
    <mergeCell ref="N4:AK4"/>
    <mergeCell ref="N6:Q6"/>
    <mergeCell ref="R6:U6"/>
    <mergeCell ref="V6:Y6"/>
    <mergeCell ref="AD5:AK5"/>
    <mergeCell ref="AH6:AK6"/>
    <mergeCell ref="N5:U5"/>
    <mergeCell ref="A1:M1"/>
    <mergeCell ref="A4:A7"/>
    <mergeCell ref="C4:C7"/>
    <mergeCell ref="D4:M4"/>
    <mergeCell ref="B4:B7"/>
    <mergeCell ref="D5:D7"/>
    <mergeCell ref="H5:H7"/>
    <mergeCell ref="I5:I7"/>
    <mergeCell ref="E5:E7"/>
    <mergeCell ref="F5:F7"/>
    <mergeCell ref="A83:Y83"/>
    <mergeCell ref="L71:L72"/>
    <mergeCell ref="M71:M72"/>
    <mergeCell ref="K71:K72"/>
    <mergeCell ref="J71:J72"/>
    <mergeCell ref="AU71:AU72"/>
    <mergeCell ref="AV71:AV72"/>
    <mergeCell ref="Z83:AC83"/>
    <mergeCell ref="AL83:AQ83"/>
    <mergeCell ref="V72:Y72"/>
    <mergeCell ref="Z72:AC72"/>
    <mergeCell ref="AL72:AQ72"/>
    <mergeCell ref="AT71:AT72"/>
    <mergeCell ref="AD83:AG83"/>
    <mergeCell ref="AH83:AK83"/>
    <mergeCell ref="AD72:AG72"/>
    <mergeCell ref="AH72:AK72"/>
    <mergeCell ref="AR71:AR72"/>
    <mergeCell ref="A71:C72"/>
    <mergeCell ref="D71:D72"/>
    <mergeCell ref="N72:Q72"/>
    <mergeCell ref="AS71:AS72"/>
    <mergeCell ref="R72:U72"/>
    <mergeCell ref="E71:E72"/>
    <mergeCell ref="F71:F72"/>
    <mergeCell ref="G71:G72"/>
    <mergeCell ref="H71:H72"/>
    <mergeCell ref="I71:I72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5"/>
  <sheetViews>
    <sheetView view="pageBreakPreview" zoomScale="35" zoomScaleNormal="33" zoomScaleSheetLayoutView="35" zoomScalePageLayoutView="0" workbookViewId="0" topLeftCell="A1">
      <pane ySplit="7" topLeftCell="BM8" activePane="bottomLeft" state="frozen"/>
      <selection pane="topLeft" activeCell="A1" sqref="A1"/>
      <selection pane="bottomLeft" activeCell="B4" sqref="B4:B7"/>
    </sheetView>
  </sheetViews>
  <sheetFormatPr defaultColWidth="9.00390625" defaultRowHeight="12.75"/>
  <cols>
    <col min="1" max="1" width="15.00390625" style="10" customWidth="1"/>
    <col min="2" max="2" width="151.875" style="2" customWidth="1"/>
    <col min="3" max="3" width="29.625" style="19" customWidth="1"/>
    <col min="4" max="4" width="18.25390625" style="2" customWidth="1"/>
    <col min="5" max="6" width="14.125" style="2" customWidth="1"/>
    <col min="7" max="7" width="14.375" style="2" customWidth="1"/>
    <col min="8" max="8" width="12.875" style="2" customWidth="1"/>
    <col min="9" max="11" width="11.625" style="2" customWidth="1"/>
    <col min="12" max="12" width="15.875" style="2" customWidth="1"/>
    <col min="13" max="13" width="14.625" style="2" customWidth="1"/>
    <col min="14" max="37" width="11.625" style="9" customWidth="1"/>
    <col min="38" max="43" width="9.75390625" style="10" customWidth="1"/>
    <col min="44" max="45" width="9.75390625" style="12" customWidth="1"/>
    <col min="46" max="46" width="11.375" style="12" customWidth="1"/>
    <col min="47" max="47" width="9.75390625" style="12" customWidth="1"/>
    <col min="48" max="48" width="9.75390625" style="11" customWidth="1"/>
    <col min="49" max="50" width="8.875" style="11" customWidth="1"/>
    <col min="51" max="51" width="10.00390625" style="11" bestFit="1" customWidth="1"/>
    <col min="52" max="52" width="9.75390625" style="11" bestFit="1" customWidth="1"/>
    <col min="53" max="16384" width="8.875" style="11" customWidth="1"/>
  </cols>
  <sheetData>
    <row r="1" spans="1:47" s="6" customFormat="1" ht="51.75" customHeight="1">
      <c r="A1" s="53" t="s">
        <v>150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1"/>
      <c r="AM1" s="1"/>
      <c r="AN1" s="1"/>
      <c r="AO1" s="3"/>
      <c r="AP1" s="3"/>
      <c r="AQ1" s="3"/>
      <c r="AR1" s="5"/>
      <c r="AS1" s="5"/>
      <c r="AT1" s="5"/>
      <c r="AU1" s="5"/>
    </row>
    <row r="2" spans="1:47" s="6" customFormat="1" ht="37.5" customHeight="1">
      <c r="A2" s="21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1"/>
      <c r="AM2" s="1"/>
      <c r="AN2" s="1"/>
      <c r="AO2" s="3"/>
      <c r="AP2" s="3"/>
      <c r="AQ2" s="3"/>
      <c r="AR2" s="5"/>
      <c r="AS2" s="5"/>
      <c r="AT2" s="5"/>
      <c r="AU2" s="5"/>
    </row>
    <row r="3" spans="1:47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1"/>
      <c r="AM3" s="1"/>
      <c r="AN3" s="1"/>
      <c r="AO3" s="3"/>
      <c r="AP3" s="3"/>
      <c r="AQ3" s="3"/>
      <c r="AR3" s="5"/>
      <c r="AS3" s="5"/>
      <c r="AT3" s="5"/>
      <c r="AU3" s="5"/>
    </row>
    <row r="4" spans="1:48" s="7" customFormat="1" ht="53.25" customHeight="1">
      <c r="A4" s="50" t="s">
        <v>11</v>
      </c>
      <c r="B4" s="50" t="s">
        <v>100</v>
      </c>
      <c r="C4" s="54" t="s">
        <v>38</v>
      </c>
      <c r="D4" s="50" t="s">
        <v>44</v>
      </c>
      <c r="E4" s="50"/>
      <c r="F4" s="50"/>
      <c r="G4" s="50"/>
      <c r="H4" s="50"/>
      <c r="I4" s="50"/>
      <c r="J4" s="50"/>
      <c r="K4" s="50"/>
      <c r="L4" s="50"/>
      <c r="M4" s="50"/>
      <c r="N4" s="50" t="s">
        <v>45</v>
      </c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 t="s">
        <v>54</v>
      </c>
      <c r="AM4" s="50"/>
      <c r="AN4" s="50"/>
      <c r="AO4" s="50"/>
      <c r="AP4" s="50"/>
      <c r="AQ4" s="50"/>
      <c r="AR4" s="50"/>
      <c r="AS4" s="50"/>
      <c r="AT4" s="50"/>
      <c r="AU4" s="50"/>
      <c r="AV4" s="50"/>
    </row>
    <row r="5" spans="1:48" s="7" customFormat="1" ht="53.25" customHeight="1">
      <c r="A5" s="50"/>
      <c r="B5" s="50"/>
      <c r="C5" s="54"/>
      <c r="D5" s="54" t="s">
        <v>57</v>
      </c>
      <c r="E5" s="54" t="s">
        <v>58</v>
      </c>
      <c r="F5" s="57" t="s">
        <v>52</v>
      </c>
      <c r="G5" s="54" t="s">
        <v>60</v>
      </c>
      <c r="H5" s="56" t="s">
        <v>39</v>
      </c>
      <c r="I5" s="56" t="s">
        <v>40</v>
      </c>
      <c r="J5" s="56" t="s">
        <v>62</v>
      </c>
      <c r="K5" s="56" t="s">
        <v>41</v>
      </c>
      <c r="L5" s="54" t="s">
        <v>61</v>
      </c>
      <c r="M5" s="54" t="s">
        <v>59</v>
      </c>
      <c r="N5" s="50" t="s">
        <v>3</v>
      </c>
      <c r="O5" s="50"/>
      <c r="P5" s="50"/>
      <c r="Q5" s="50"/>
      <c r="R5" s="50"/>
      <c r="S5" s="50"/>
      <c r="T5" s="50"/>
      <c r="U5" s="50"/>
      <c r="V5" s="50" t="s">
        <v>43</v>
      </c>
      <c r="W5" s="50"/>
      <c r="X5" s="50"/>
      <c r="Y5" s="50"/>
      <c r="Z5" s="50"/>
      <c r="AA5" s="50"/>
      <c r="AB5" s="50"/>
      <c r="AC5" s="50"/>
      <c r="AD5" s="50" t="s">
        <v>4</v>
      </c>
      <c r="AE5" s="50"/>
      <c r="AF5" s="50"/>
      <c r="AG5" s="50"/>
      <c r="AH5" s="50"/>
      <c r="AI5" s="50"/>
      <c r="AJ5" s="50"/>
      <c r="AK5" s="50"/>
      <c r="AL5" s="50" t="s">
        <v>55</v>
      </c>
      <c r="AM5" s="50"/>
      <c r="AN5" s="50"/>
      <c r="AO5" s="50"/>
      <c r="AP5" s="50"/>
      <c r="AQ5" s="50"/>
      <c r="AR5" s="50" t="s">
        <v>56</v>
      </c>
      <c r="AS5" s="50"/>
      <c r="AT5" s="50"/>
      <c r="AU5" s="50"/>
      <c r="AV5" s="50"/>
    </row>
    <row r="6" spans="1:48" s="7" customFormat="1" ht="52.5" customHeight="1">
      <c r="A6" s="50"/>
      <c r="B6" s="55"/>
      <c r="C6" s="54"/>
      <c r="D6" s="54"/>
      <c r="E6" s="54"/>
      <c r="F6" s="57"/>
      <c r="G6" s="54"/>
      <c r="H6" s="56"/>
      <c r="I6" s="56"/>
      <c r="J6" s="56"/>
      <c r="K6" s="56"/>
      <c r="L6" s="54"/>
      <c r="M6" s="54"/>
      <c r="N6" s="50" t="s">
        <v>14</v>
      </c>
      <c r="O6" s="50"/>
      <c r="P6" s="50"/>
      <c r="Q6" s="50"/>
      <c r="R6" s="50" t="s">
        <v>15</v>
      </c>
      <c r="S6" s="50"/>
      <c r="T6" s="50"/>
      <c r="U6" s="50"/>
      <c r="V6" s="50" t="s">
        <v>16</v>
      </c>
      <c r="W6" s="50"/>
      <c r="X6" s="50"/>
      <c r="Y6" s="50"/>
      <c r="Z6" s="50" t="s">
        <v>17</v>
      </c>
      <c r="AA6" s="50"/>
      <c r="AB6" s="50"/>
      <c r="AC6" s="50"/>
      <c r="AD6" s="50" t="s">
        <v>30</v>
      </c>
      <c r="AE6" s="50"/>
      <c r="AF6" s="50"/>
      <c r="AG6" s="50"/>
      <c r="AH6" s="50" t="s">
        <v>31</v>
      </c>
      <c r="AI6" s="50"/>
      <c r="AJ6" s="50"/>
      <c r="AK6" s="50"/>
      <c r="AL6" s="50" t="s">
        <v>0</v>
      </c>
      <c r="AM6" s="50" t="s">
        <v>1</v>
      </c>
      <c r="AN6" s="50" t="s">
        <v>2</v>
      </c>
      <c r="AO6" s="50" t="s">
        <v>32</v>
      </c>
      <c r="AP6" s="50" t="s">
        <v>33</v>
      </c>
      <c r="AQ6" s="50" t="s">
        <v>34</v>
      </c>
      <c r="AR6" s="57" t="s">
        <v>49</v>
      </c>
      <c r="AS6" s="57" t="s">
        <v>50</v>
      </c>
      <c r="AT6" s="57" t="s">
        <v>46</v>
      </c>
      <c r="AU6" s="57" t="s">
        <v>48</v>
      </c>
      <c r="AV6" s="57" t="s">
        <v>51</v>
      </c>
    </row>
    <row r="7" spans="1:48" s="7" customFormat="1" ht="195.75" customHeight="1">
      <c r="A7" s="50"/>
      <c r="B7" s="55"/>
      <c r="C7" s="54"/>
      <c r="D7" s="54"/>
      <c r="E7" s="54"/>
      <c r="F7" s="57"/>
      <c r="G7" s="54"/>
      <c r="H7" s="56"/>
      <c r="I7" s="56"/>
      <c r="J7" s="56"/>
      <c r="K7" s="56"/>
      <c r="L7" s="54"/>
      <c r="M7" s="54"/>
      <c r="N7" s="13" t="s">
        <v>28</v>
      </c>
      <c r="O7" s="28" t="s">
        <v>29</v>
      </c>
      <c r="P7" s="28" t="s">
        <v>53</v>
      </c>
      <c r="Q7" s="28" t="s">
        <v>47</v>
      </c>
      <c r="R7" s="13" t="s">
        <v>28</v>
      </c>
      <c r="S7" s="28" t="s">
        <v>29</v>
      </c>
      <c r="T7" s="28" t="s">
        <v>53</v>
      </c>
      <c r="U7" s="28" t="s">
        <v>47</v>
      </c>
      <c r="V7" s="13" t="s">
        <v>28</v>
      </c>
      <c r="W7" s="28" t="s">
        <v>29</v>
      </c>
      <c r="X7" s="28" t="s">
        <v>53</v>
      </c>
      <c r="Y7" s="28" t="s">
        <v>47</v>
      </c>
      <c r="Z7" s="13" t="s">
        <v>28</v>
      </c>
      <c r="AA7" s="28" t="s">
        <v>29</v>
      </c>
      <c r="AB7" s="28" t="s">
        <v>53</v>
      </c>
      <c r="AC7" s="28" t="s">
        <v>47</v>
      </c>
      <c r="AD7" s="13" t="s">
        <v>28</v>
      </c>
      <c r="AE7" s="28" t="s">
        <v>29</v>
      </c>
      <c r="AF7" s="28" t="s">
        <v>53</v>
      </c>
      <c r="AG7" s="28" t="s">
        <v>47</v>
      </c>
      <c r="AH7" s="13" t="s">
        <v>28</v>
      </c>
      <c r="AI7" s="28" t="s">
        <v>29</v>
      </c>
      <c r="AJ7" s="28" t="s">
        <v>53</v>
      </c>
      <c r="AK7" s="28" t="s">
        <v>47</v>
      </c>
      <c r="AL7" s="50"/>
      <c r="AM7" s="50"/>
      <c r="AN7" s="50"/>
      <c r="AO7" s="50"/>
      <c r="AP7" s="50"/>
      <c r="AQ7" s="50"/>
      <c r="AR7" s="57"/>
      <c r="AS7" s="57"/>
      <c r="AT7" s="57"/>
      <c r="AU7" s="57"/>
      <c r="AV7" s="57"/>
    </row>
    <row r="8" spans="1:48" s="8" customFormat="1" ht="45.75">
      <c r="A8" s="13" t="s">
        <v>13</v>
      </c>
      <c r="B8" s="16" t="s">
        <v>35</v>
      </c>
      <c r="C8" s="13"/>
      <c r="D8" s="22">
        <f aca="true" t="shared" si="0" ref="D8:AV8">SUM(D9:D11)</f>
        <v>360</v>
      </c>
      <c r="E8" s="22">
        <f t="shared" si="0"/>
        <v>118</v>
      </c>
      <c r="F8" s="27">
        <f t="shared" si="0"/>
        <v>0</v>
      </c>
      <c r="G8" s="27">
        <f t="shared" si="0"/>
        <v>78</v>
      </c>
      <c r="H8" s="27">
        <f t="shared" si="0"/>
        <v>30</v>
      </c>
      <c r="I8" s="27">
        <f t="shared" si="0"/>
        <v>48</v>
      </c>
      <c r="J8" s="27">
        <f t="shared" si="0"/>
        <v>0</v>
      </c>
      <c r="K8" s="27">
        <f t="shared" si="0"/>
        <v>0</v>
      </c>
      <c r="L8" s="27">
        <f t="shared" si="0"/>
        <v>40</v>
      </c>
      <c r="M8" s="22">
        <f t="shared" si="0"/>
        <v>242</v>
      </c>
      <c r="N8" s="27">
        <f t="shared" si="0"/>
        <v>0</v>
      </c>
      <c r="O8" s="27">
        <f t="shared" si="0"/>
        <v>26</v>
      </c>
      <c r="P8" s="27">
        <f t="shared" si="0"/>
        <v>15</v>
      </c>
      <c r="Q8" s="27">
        <f t="shared" si="0"/>
        <v>85</v>
      </c>
      <c r="R8" s="27">
        <f t="shared" si="0"/>
        <v>0</v>
      </c>
      <c r="S8" s="27">
        <f t="shared" si="0"/>
        <v>16</v>
      </c>
      <c r="T8" s="27">
        <f t="shared" si="0"/>
        <v>5</v>
      </c>
      <c r="U8" s="27">
        <f t="shared" si="0"/>
        <v>55</v>
      </c>
      <c r="V8" s="27">
        <f t="shared" si="0"/>
        <v>0</v>
      </c>
      <c r="W8" s="27">
        <f t="shared" si="0"/>
        <v>14</v>
      </c>
      <c r="X8" s="27">
        <f t="shared" si="0"/>
        <v>10</v>
      </c>
      <c r="Y8" s="27">
        <f t="shared" si="0"/>
        <v>30</v>
      </c>
      <c r="Z8" s="27">
        <f t="shared" si="0"/>
        <v>0</v>
      </c>
      <c r="AA8" s="27">
        <f t="shared" si="0"/>
        <v>14</v>
      </c>
      <c r="AB8" s="27">
        <f t="shared" si="0"/>
        <v>10</v>
      </c>
      <c r="AC8" s="27">
        <f t="shared" si="0"/>
        <v>30</v>
      </c>
      <c r="AD8" s="27">
        <f t="shared" si="0"/>
        <v>0</v>
      </c>
      <c r="AE8" s="27">
        <f t="shared" si="0"/>
        <v>0</v>
      </c>
      <c r="AF8" s="27">
        <f t="shared" si="0"/>
        <v>0</v>
      </c>
      <c r="AG8" s="27">
        <f t="shared" si="0"/>
        <v>0</v>
      </c>
      <c r="AH8" s="27">
        <f t="shared" si="0"/>
        <v>0</v>
      </c>
      <c r="AI8" s="27">
        <f t="shared" si="0"/>
        <v>8</v>
      </c>
      <c r="AJ8" s="27">
        <f t="shared" si="0"/>
        <v>0</v>
      </c>
      <c r="AK8" s="27">
        <f t="shared" si="0"/>
        <v>42</v>
      </c>
      <c r="AL8" s="27">
        <f t="shared" si="0"/>
        <v>5</v>
      </c>
      <c r="AM8" s="27">
        <f t="shared" si="0"/>
        <v>3</v>
      </c>
      <c r="AN8" s="27">
        <f t="shared" si="0"/>
        <v>2</v>
      </c>
      <c r="AO8" s="27">
        <f t="shared" si="0"/>
        <v>2</v>
      </c>
      <c r="AP8" s="27">
        <f t="shared" si="0"/>
        <v>0</v>
      </c>
      <c r="AQ8" s="27">
        <f t="shared" si="0"/>
        <v>2</v>
      </c>
      <c r="AR8" s="27">
        <f t="shared" si="0"/>
        <v>5</v>
      </c>
      <c r="AS8" s="27">
        <f t="shared" si="0"/>
        <v>0</v>
      </c>
      <c r="AT8" s="27">
        <f t="shared" si="0"/>
        <v>14</v>
      </c>
      <c r="AU8" s="27">
        <f t="shared" si="0"/>
        <v>14</v>
      </c>
      <c r="AV8" s="27">
        <f t="shared" si="0"/>
        <v>10</v>
      </c>
    </row>
    <row r="9" spans="1:50" s="7" customFormat="1" ht="35.25">
      <c r="A9" s="14" t="s">
        <v>10</v>
      </c>
      <c r="B9" s="15" t="s">
        <v>79</v>
      </c>
      <c r="C9" s="18" t="s">
        <v>111</v>
      </c>
      <c r="D9" s="23">
        <f>SUM(E9,M9)</f>
        <v>260</v>
      </c>
      <c r="E9" s="23">
        <f>SUM(F9:G9,L9)</f>
        <v>90</v>
      </c>
      <c r="F9" s="24">
        <f aca="true" t="shared" si="1" ref="F9:G11">SUM(N9,R9,V9,Z9,AD9,AH9)</f>
        <v>0</v>
      </c>
      <c r="G9" s="24">
        <f t="shared" si="1"/>
        <v>60</v>
      </c>
      <c r="H9" s="25">
        <v>30</v>
      </c>
      <c r="I9" s="25">
        <v>30</v>
      </c>
      <c r="J9" s="25"/>
      <c r="K9" s="25"/>
      <c r="L9" s="24">
        <f aca="true" t="shared" si="2" ref="L9:M11">SUM(P9,T9,X9,AB9,AF9,AJ9)</f>
        <v>30</v>
      </c>
      <c r="M9" s="23">
        <f t="shared" si="2"/>
        <v>170</v>
      </c>
      <c r="N9" s="26"/>
      <c r="O9" s="26">
        <v>16</v>
      </c>
      <c r="P9" s="26">
        <v>5</v>
      </c>
      <c r="Q9" s="26">
        <v>55</v>
      </c>
      <c r="R9" s="26"/>
      <c r="S9" s="26">
        <v>16</v>
      </c>
      <c r="T9" s="26">
        <v>5</v>
      </c>
      <c r="U9" s="26">
        <v>55</v>
      </c>
      <c r="V9" s="26"/>
      <c r="W9" s="26">
        <v>14</v>
      </c>
      <c r="X9" s="26">
        <v>10</v>
      </c>
      <c r="Y9" s="26">
        <v>30</v>
      </c>
      <c r="Z9" s="26"/>
      <c r="AA9" s="26">
        <v>14</v>
      </c>
      <c r="AB9" s="26">
        <v>10</v>
      </c>
      <c r="AC9" s="26">
        <v>30</v>
      </c>
      <c r="AD9" s="26"/>
      <c r="AE9" s="26"/>
      <c r="AF9" s="26"/>
      <c r="AG9" s="26"/>
      <c r="AH9" s="26"/>
      <c r="AI9" s="26"/>
      <c r="AJ9" s="26"/>
      <c r="AK9" s="26"/>
      <c r="AL9" s="26">
        <v>3</v>
      </c>
      <c r="AM9" s="26">
        <v>3</v>
      </c>
      <c r="AN9" s="26">
        <v>2</v>
      </c>
      <c r="AO9" s="26">
        <v>2</v>
      </c>
      <c r="AP9" s="26"/>
      <c r="AQ9" s="26"/>
      <c r="AR9" s="26">
        <v>3</v>
      </c>
      <c r="AS9" s="26"/>
      <c r="AT9" s="26">
        <v>10</v>
      </c>
      <c r="AU9" s="26">
        <v>10</v>
      </c>
      <c r="AV9" s="26">
        <v>10</v>
      </c>
      <c r="AX9" s="36"/>
    </row>
    <row r="10" spans="1:50" s="7" customFormat="1" ht="35.25">
      <c r="A10" s="14" t="s">
        <v>9</v>
      </c>
      <c r="B10" s="15" t="s">
        <v>95</v>
      </c>
      <c r="C10" s="18" t="s">
        <v>113</v>
      </c>
      <c r="D10" s="23">
        <f>SUM(E10,M10)</f>
        <v>50</v>
      </c>
      <c r="E10" s="23">
        <f>SUM(F10:G10,L10)</f>
        <v>20</v>
      </c>
      <c r="F10" s="24">
        <f t="shared" si="1"/>
        <v>0</v>
      </c>
      <c r="G10" s="24">
        <f t="shared" si="1"/>
        <v>10</v>
      </c>
      <c r="H10" s="25"/>
      <c r="I10" s="25">
        <v>10</v>
      </c>
      <c r="J10" s="25"/>
      <c r="K10" s="25"/>
      <c r="L10" s="24">
        <f t="shared" si="2"/>
        <v>10</v>
      </c>
      <c r="M10" s="23">
        <f t="shared" si="2"/>
        <v>30</v>
      </c>
      <c r="N10" s="26"/>
      <c r="O10" s="26">
        <v>10</v>
      </c>
      <c r="P10" s="26">
        <v>10</v>
      </c>
      <c r="Q10" s="26">
        <v>30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>
        <v>2</v>
      </c>
      <c r="AM10" s="26"/>
      <c r="AN10" s="26"/>
      <c r="AO10" s="26"/>
      <c r="AP10" s="26"/>
      <c r="AQ10" s="26"/>
      <c r="AR10" s="26">
        <v>1</v>
      </c>
      <c r="AS10" s="26"/>
      <c r="AT10" s="26">
        <v>2</v>
      </c>
      <c r="AU10" s="26">
        <v>2</v>
      </c>
      <c r="AV10" s="26"/>
      <c r="AX10" s="36"/>
    </row>
    <row r="11" spans="1:50" s="7" customFormat="1" ht="35.25">
      <c r="A11" s="14" t="s">
        <v>8</v>
      </c>
      <c r="B11" s="15" t="s">
        <v>69</v>
      </c>
      <c r="C11" s="18" t="s">
        <v>114</v>
      </c>
      <c r="D11" s="23">
        <f>SUM(E11,M11)</f>
        <v>50</v>
      </c>
      <c r="E11" s="23">
        <f>SUM(F11:G11,L11)</f>
        <v>8</v>
      </c>
      <c r="F11" s="24">
        <f t="shared" si="1"/>
        <v>0</v>
      </c>
      <c r="G11" s="24">
        <f t="shared" si="1"/>
        <v>8</v>
      </c>
      <c r="H11" s="25"/>
      <c r="I11" s="25">
        <v>8</v>
      </c>
      <c r="J11" s="25"/>
      <c r="K11" s="25"/>
      <c r="L11" s="24">
        <f t="shared" si="2"/>
        <v>0</v>
      </c>
      <c r="M11" s="23">
        <f t="shared" si="2"/>
        <v>42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>
        <v>8</v>
      </c>
      <c r="AJ11" s="26"/>
      <c r="AK11" s="26">
        <v>42</v>
      </c>
      <c r="AL11" s="26"/>
      <c r="AM11" s="26"/>
      <c r="AN11" s="26"/>
      <c r="AO11" s="26"/>
      <c r="AP11" s="26"/>
      <c r="AQ11" s="26">
        <v>2</v>
      </c>
      <c r="AR11" s="26">
        <v>1</v>
      </c>
      <c r="AS11" s="26"/>
      <c r="AT11" s="26">
        <v>2</v>
      </c>
      <c r="AU11" s="26">
        <v>2</v>
      </c>
      <c r="AV11" s="26"/>
      <c r="AX11" s="36"/>
    </row>
    <row r="12" spans="1:50" s="8" customFormat="1" ht="45.75">
      <c r="A12" s="13" t="s">
        <v>18</v>
      </c>
      <c r="B12" s="16" t="s">
        <v>36</v>
      </c>
      <c r="C12" s="13"/>
      <c r="D12" s="22">
        <f aca="true" t="shared" si="3" ref="D12:AV12">SUM(D13:D18)</f>
        <v>450</v>
      </c>
      <c r="E12" s="22">
        <f t="shared" si="3"/>
        <v>198</v>
      </c>
      <c r="F12" s="27">
        <f t="shared" si="3"/>
        <v>62</v>
      </c>
      <c r="G12" s="27">
        <f t="shared" si="3"/>
        <v>106</v>
      </c>
      <c r="H12" s="27">
        <f t="shared" si="3"/>
        <v>84</v>
      </c>
      <c r="I12" s="27">
        <f t="shared" si="3"/>
        <v>10</v>
      </c>
      <c r="J12" s="27">
        <f t="shared" si="3"/>
        <v>0</v>
      </c>
      <c r="K12" s="27">
        <f t="shared" si="3"/>
        <v>12</v>
      </c>
      <c r="L12" s="27">
        <f t="shared" si="3"/>
        <v>30</v>
      </c>
      <c r="M12" s="22">
        <f t="shared" si="3"/>
        <v>252</v>
      </c>
      <c r="N12" s="27">
        <f t="shared" si="3"/>
        <v>46</v>
      </c>
      <c r="O12" s="27">
        <f t="shared" si="3"/>
        <v>78</v>
      </c>
      <c r="P12" s="27">
        <f t="shared" si="3"/>
        <v>20</v>
      </c>
      <c r="Q12" s="27">
        <f t="shared" si="3"/>
        <v>181</v>
      </c>
      <c r="R12" s="27">
        <f t="shared" si="3"/>
        <v>16</v>
      </c>
      <c r="S12" s="27">
        <f t="shared" si="3"/>
        <v>14</v>
      </c>
      <c r="T12" s="27">
        <f t="shared" si="3"/>
        <v>10</v>
      </c>
      <c r="U12" s="27">
        <f t="shared" si="3"/>
        <v>60</v>
      </c>
      <c r="V12" s="27">
        <f t="shared" si="3"/>
        <v>0</v>
      </c>
      <c r="W12" s="27">
        <f t="shared" si="3"/>
        <v>0</v>
      </c>
      <c r="X12" s="27">
        <f t="shared" si="3"/>
        <v>0</v>
      </c>
      <c r="Y12" s="27">
        <f t="shared" si="3"/>
        <v>0</v>
      </c>
      <c r="Z12" s="27">
        <f t="shared" si="3"/>
        <v>0</v>
      </c>
      <c r="AA12" s="27">
        <f t="shared" si="3"/>
        <v>14</v>
      </c>
      <c r="AB12" s="27">
        <f t="shared" si="3"/>
        <v>0</v>
      </c>
      <c r="AC12" s="27">
        <f t="shared" si="3"/>
        <v>11</v>
      </c>
      <c r="AD12" s="27">
        <f t="shared" si="3"/>
        <v>0</v>
      </c>
      <c r="AE12" s="27">
        <f t="shared" si="3"/>
        <v>0</v>
      </c>
      <c r="AF12" s="27">
        <f t="shared" si="3"/>
        <v>0</v>
      </c>
      <c r="AG12" s="27">
        <f t="shared" si="3"/>
        <v>0</v>
      </c>
      <c r="AH12" s="27">
        <f t="shared" si="3"/>
        <v>0</v>
      </c>
      <c r="AI12" s="27">
        <f t="shared" si="3"/>
        <v>0</v>
      </c>
      <c r="AJ12" s="27">
        <f t="shared" si="3"/>
        <v>0</v>
      </c>
      <c r="AK12" s="27">
        <f t="shared" si="3"/>
        <v>0</v>
      </c>
      <c r="AL12" s="27">
        <f t="shared" si="3"/>
        <v>13</v>
      </c>
      <c r="AM12" s="27">
        <f t="shared" si="3"/>
        <v>4</v>
      </c>
      <c r="AN12" s="27">
        <f t="shared" si="3"/>
        <v>0</v>
      </c>
      <c r="AO12" s="27">
        <f t="shared" si="3"/>
        <v>1</v>
      </c>
      <c r="AP12" s="27">
        <f t="shared" si="3"/>
        <v>0</v>
      </c>
      <c r="AQ12" s="27">
        <f t="shared" si="3"/>
        <v>0</v>
      </c>
      <c r="AR12" s="27">
        <f t="shared" si="3"/>
        <v>9</v>
      </c>
      <c r="AS12" s="27">
        <f t="shared" si="3"/>
        <v>18</v>
      </c>
      <c r="AT12" s="27">
        <f t="shared" si="3"/>
        <v>13</v>
      </c>
      <c r="AU12" s="27">
        <f t="shared" si="3"/>
        <v>0</v>
      </c>
      <c r="AV12" s="27">
        <f t="shared" si="3"/>
        <v>0</v>
      </c>
      <c r="AX12" s="36"/>
    </row>
    <row r="13" spans="1:50" s="7" customFormat="1" ht="35.25">
      <c r="A13" s="14" t="s">
        <v>10</v>
      </c>
      <c r="B13" s="15" t="s">
        <v>158</v>
      </c>
      <c r="C13" s="18" t="s">
        <v>115</v>
      </c>
      <c r="D13" s="23">
        <f aca="true" t="shared" si="4" ref="D13:D18">SUM(E13,M13)</f>
        <v>75</v>
      </c>
      <c r="E13" s="23">
        <f aca="true" t="shared" si="5" ref="E13:E18">SUM(F13:G13,L13)</f>
        <v>27</v>
      </c>
      <c r="F13" s="24">
        <f aca="true" t="shared" si="6" ref="F13:G18">SUM(N13,R13,V13,Z13,AD13,AH13)</f>
        <v>10</v>
      </c>
      <c r="G13" s="24">
        <f t="shared" si="6"/>
        <v>12</v>
      </c>
      <c r="H13" s="25">
        <v>12</v>
      </c>
      <c r="I13" s="25"/>
      <c r="J13" s="25"/>
      <c r="K13" s="25"/>
      <c r="L13" s="24">
        <f aca="true" t="shared" si="7" ref="L13:M18">SUM(P13,T13,X13,AB13,AF13,AJ13)</f>
        <v>5</v>
      </c>
      <c r="M13" s="23">
        <f t="shared" si="7"/>
        <v>48</v>
      </c>
      <c r="N13" s="26">
        <v>10</v>
      </c>
      <c r="O13" s="26">
        <v>12</v>
      </c>
      <c r="P13" s="26">
        <v>5</v>
      </c>
      <c r="Q13" s="26">
        <v>48</v>
      </c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>
        <v>3</v>
      </c>
      <c r="AM13" s="26"/>
      <c r="AN13" s="26"/>
      <c r="AO13" s="26"/>
      <c r="AP13" s="26"/>
      <c r="AQ13" s="26"/>
      <c r="AR13" s="26">
        <v>1</v>
      </c>
      <c r="AS13" s="26">
        <v>3</v>
      </c>
      <c r="AT13" s="26">
        <v>2</v>
      </c>
      <c r="AU13" s="26"/>
      <c r="AV13" s="26"/>
      <c r="AX13" s="36"/>
    </row>
    <row r="14" spans="1:50" s="7" customFormat="1" ht="35.25">
      <c r="A14" s="14" t="s">
        <v>9</v>
      </c>
      <c r="B14" s="15" t="s">
        <v>64</v>
      </c>
      <c r="C14" s="18" t="s">
        <v>113</v>
      </c>
      <c r="D14" s="23">
        <f t="shared" si="4"/>
        <v>50</v>
      </c>
      <c r="E14" s="23">
        <f t="shared" si="5"/>
        <v>23</v>
      </c>
      <c r="F14" s="24">
        <f t="shared" si="6"/>
        <v>8</v>
      </c>
      <c r="G14" s="24">
        <f t="shared" si="6"/>
        <v>10</v>
      </c>
      <c r="H14" s="45">
        <v>10</v>
      </c>
      <c r="I14" s="49"/>
      <c r="J14" s="49"/>
      <c r="K14" s="49"/>
      <c r="L14" s="24">
        <f t="shared" si="7"/>
        <v>5</v>
      </c>
      <c r="M14" s="23">
        <f t="shared" si="7"/>
        <v>27</v>
      </c>
      <c r="N14" s="26">
        <v>8</v>
      </c>
      <c r="O14" s="26">
        <v>10</v>
      </c>
      <c r="P14" s="26">
        <v>5</v>
      </c>
      <c r="Q14" s="26">
        <v>27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>
        <v>2</v>
      </c>
      <c r="AM14" s="26"/>
      <c r="AN14" s="26"/>
      <c r="AO14" s="26"/>
      <c r="AP14" s="26"/>
      <c r="AQ14" s="26"/>
      <c r="AR14" s="26">
        <v>1</v>
      </c>
      <c r="AS14" s="26">
        <v>2</v>
      </c>
      <c r="AT14" s="26">
        <v>1</v>
      </c>
      <c r="AU14" s="26"/>
      <c r="AV14" s="26"/>
      <c r="AX14" s="36"/>
    </row>
    <row r="15" spans="1:50" s="7" customFormat="1" ht="35.25">
      <c r="A15" s="14" t="s">
        <v>8</v>
      </c>
      <c r="B15" s="15" t="s">
        <v>65</v>
      </c>
      <c r="C15" s="18" t="s">
        <v>115</v>
      </c>
      <c r="D15" s="23">
        <f t="shared" si="4"/>
        <v>100</v>
      </c>
      <c r="E15" s="23">
        <f t="shared" si="5"/>
        <v>47</v>
      </c>
      <c r="F15" s="24">
        <f t="shared" si="6"/>
        <v>14</v>
      </c>
      <c r="G15" s="24">
        <f t="shared" si="6"/>
        <v>28</v>
      </c>
      <c r="H15" s="45">
        <v>23</v>
      </c>
      <c r="I15" s="45"/>
      <c r="J15" s="45"/>
      <c r="K15" s="45">
        <v>5</v>
      </c>
      <c r="L15" s="24">
        <f t="shared" si="7"/>
        <v>5</v>
      </c>
      <c r="M15" s="23">
        <f t="shared" si="7"/>
        <v>53</v>
      </c>
      <c r="N15" s="26">
        <v>14</v>
      </c>
      <c r="O15" s="26">
        <v>28</v>
      </c>
      <c r="P15" s="26">
        <v>5</v>
      </c>
      <c r="Q15" s="26">
        <v>53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>
        <v>4</v>
      </c>
      <c r="AM15" s="26"/>
      <c r="AN15" s="26"/>
      <c r="AO15" s="26"/>
      <c r="AP15" s="26"/>
      <c r="AQ15" s="26"/>
      <c r="AR15" s="26">
        <v>2</v>
      </c>
      <c r="AS15" s="26">
        <v>4</v>
      </c>
      <c r="AT15" s="26">
        <v>3</v>
      </c>
      <c r="AU15" s="26"/>
      <c r="AV15" s="26"/>
      <c r="AX15" s="36"/>
    </row>
    <row r="16" spans="1:50" s="7" customFormat="1" ht="35.25">
      <c r="A16" s="14" t="s">
        <v>7</v>
      </c>
      <c r="B16" s="15" t="s">
        <v>66</v>
      </c>
      <c r="C16" s="18" t="s">
        <v>115</v>
      </c>
      <c r="D16" s="23">
        <f t="shared" si="4"/>
        <v>100</v>
      </c>
      <c r="E16" s="23">
        <f t="shared" si="5"/>
        <v>47</v>
      </c>
      <c r="F16" s="24">
        <f t="shared" si="6"/>
        <v>14</v>
      </c>
      <c r="G16" s="24">
        <f t="shared" si="6"/>
        <v>28</v>
      </c>
      <c r="H16" s="45">
        <v>23</v>
      </c>
      <c r="I16" s="45"/>
      <c r="J16" s="45"/>
      <c r="K16" s="45">
        <v>5</v>
      </c>
      <c r="L16" s="24">
        <f t="shared" si="7"/>
        <v>5</v>
      </c>
      <c r="M16" s="23">
        <f t="shared" si="7"/>
        <v>53</v>
      </c>
      <c r="N16" s="26">
        <v>14</v>
      </c>
      <c r="O16" s="26">
        <v>28</v>
      </c>
      <c r="P16" s="26">
        <v>5</v>
      </c>
      <c r="Q16" s="26">
        <v>53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>
        <v>4</v>
      </c>
      <c r="AM16" s="26"/>
      <c r="AN16" s="26"/>
      <c r="AO16" s="26"/>
      <c r="AP16" s="26"/>
      <c r="AQ16" s="26"/>
      <c r="AR16" s="26">
        <v>2</v>
      </c>
      <c r="AS16" s="26">
        <v>4</v>
      </c>
      <c r="AT16" s="26">
        <v>3</v>
      </c>
      <c r="AU16" s="26"/>
      <c r="AV16" s="26"/>
      <c r="AX16" s="36"/>
    </row>
    <row r="17" spans="1:50" s="47" customFormat="1" ht="35.25">
      <c r="A17" s="40" t="s">
        <v>6</v>
      </c>
      <c r="B17" s="41" t="s">
        <v>67</v>
      </c>
      <c r="C17" s="42" t="s">
        <v>116</v>
      </c>
      <c r="D17" s="43">
        <f t="shared" si="4"/>
        <v>100</v>
      </c>
      <c r="E17" s="43">
        <f t="shared" si="5"/>
        <v>40</v>
      </c>
      <c r="F17" s="44">
        <f t="shared" si="6"/>
        <v>16</v>
      </c>
      <c r="G17" s="44">
        <f t="shared" si="6"/>
        <v>14</v>
      </c>
      <c r="H17" s="45">
        <v>12</v>
      </c>
      <c r="I17" s="45"/>
      <c r="J17" s="45"/>
      <c r="K17" s="45">
        <v>2</v>
      </c>
      <c r="L17" s="44">
        <f t="shared" si="7"/>
        <v>10</v>
      </c>
      <c r="M17" s="43">
        <f t="shared" si="7"/>
        <v>60</v>
      </c>
      <c r="N17" s="46"/>
      <c r="O17" s="46"/>
      <c r="P17" s="46"/>
      <c r="Q17" s="46"/>
      <c r="R17" s="46">
        <v>16</v>
      </c>
      <c r="S17" s="46">
        <v>14</v>
      </c>
      <c r="T17" s="46">
        <v>10</v>
      </c>
      <c r="U17" s="46">
        <v>60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>
        <v>4</v>
      </c>
      <c r="AN17" s="46"/>
      <c r="AO17" s="46"/>
      <c r="AP17" s="46"/>
      <c r="AQ17" s="46"/>
      <c r="AR17" s="46">
        <v>2</v>
      </c>
      <c r="AS17" s="46">
        <v>4</v>
      </c>
      <c r="AT17" s="46">
        <v>3</v>
      </c>
      <c r="AU17" s="46"/>
      <c r="AV17" s="46"/>
      <c r="AX17" s="48"/>
    </row>
    <row r="18" spans="1:50" s="7" customFormat="1" ht="35.25">
      <c r="A18" s="14" t="s">
        <v>5</v>
      </c>
      <c r="B18" s="15" t="s">
        <v>68</v>
      </c>
      <c r="C18" s="18" t="s">
        <v>111</v>
      </c>
      <c r="D18" s="23">
        <f t="shared" si="4"/>
        <v>25</v>
      </c>
      <c r="E18" s="23">
        <f t="shared" si="5"/>
        <v>14</v>
      </c>
      <c r="F18" s="24">
        <f t="shared" si="6"/>
        <v>0</v>
      </c>
      <c r="G18" s="24">
        <f t="shared" si="6"/>
        <v>14</v>
      </c>
      <c r="H18" s="45">
        <v>4</v>
      </c>
      <c r="I18" s="45">
        <v>10</v>
      </c>
      <c r="J18" s="45"/>
      <c r="K18" s="45"/>
      <c r="L18" s="24">
        <f t="shared" si="7"/>
        <v>0</v>
      </c>
      <c r="M18" s="23">
        <f t="shared" si="7"/>
        <v>11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>
        <v>14</v>
      </c>
      <c r="AB18" s="26"/>
      <c r="AC18" s="26">
        <v>11</v>
      </c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>
        <v>1</v>
      </c>
      <c r="AP18" s="26"/>
      <c r="AQ18" s="26"/>
      <c r="AR18" s="26">
        <v>1</v>
      </c>
      <c r="AS18" s="26">
        <v>1</v>
      </c>
      <c r="AT18" s="26">
        <v>1</v>
      </c>
      <c r="AU18" s="26"/>
      <c r="AV18" s="26"/>
      <c r="AX18" s="36"/>
    </row>
    <row r="19" spans="1:50" s="17" customFormat="1" ht="45.75">
      <c r="A19" s="13" t="s">
        <v>19</v>
      </c>
      <c r="B19" s="16" t="s">
        <v>37</v>
      </c>
      <c r="C19" s="13"/>
      <c r="D19" s="22">
        <f>SUM(D20:D32)</f>
        <v>1645</v>
      </c>
      <c r="E19" s="22">
        <f aca="true" t="shared" si="8" ref="E19:AV19">SUM(E20:E32)</f>
        <v>496</v>
      </c>
      <c r="F19" s="27">
        <f t="shared" si="8"/>
        <v>128</v>
      </c>
      <c r="G19" s="27">
        <f t="shared" si="8"/>
        <v>254</v>
      </c>
      <c r="H19" s="27">
        <f t="shared" si="8"/>
        <v>93</v>
      </c>
      <c r="I19" s="27">
        <f t="shared" si="8"/>
        <v>69</v>
      </c>
      <c r="J19" s="27">
        <f t="shared" si="8"/>
        <v>82</v>
      </c>
      <c r="K19" s="27">
        <f t="shared" si="8"/>
        <v>10</v>
      </c>
      <c r="L19" s="27">
        <f t="shared" si="8"/>
        <v>114</v>
      </c>
      <c r="M19" s="22">
        <f t="shared" si="8"/>
        <v>1149</v>
      </c>
      <c r="N19" s="27">
        <f t="shared" si="8"/>
        <v>26</v>
      </c>
      <c r="O19" s="27">
        <f t="shared" si="8"/>
        <v>70</v>
      </c>
      <c r="P19" s="27">
        <f t="shared" si="8"/>
        <v>5</v>
      </c>
      <c r="Q19" s="27">
        <f t="shared" si="8"/>
        <v>129</v>
      </c>
      <c r="R19" s="27">
        <f t="shared" si="8"/>
        <v>40</v>
      </c>
      <c r="S19" s="27">
        <f t="shared" si="8"/>
        <v>70</v>
      </c>
      <c r="T19" s="27">
        <f t="shared" si="8"/>
        <v>20</v>
      </c>
      <c r="U19" s="27">
        <f t="shared" si="8"/>
        <v>295</v>
      </c>
      <c r="V19" s="27">
        <f t="shared" si="8"/>
        <v>14</v>
      </c>
      <c r="W19" s="27">
        <f t="shared" si="8"/>
        <v>16</v>
      </c>
      <c r="X19" s="27">
        <f t="shared" si="8"/>
        <v>5</v>
      </c>
      <c r="Y19" s="27">
        <f t="shared" si="8"/>
        <v>115</v>
      </c>
      <c r="Z19" s="27">
        <f t="shared" si="8"/>
        <v>14</v>
      </c>
      <c r="AA19" s="27">
        <f t="shared" si="8"/>
        <v>30</v>
      </c>
      <c r="AB19" s="27">
        <f t="shared" si="8"/>
        <v>9</v>
      </c>
      <c r="AC19" s="27">
        <f t="shared" si="8"/>
        <v>122</v>
      </c>
      <c r="AD19" s="27">
        <f t="shared" si="8"/>
        <v>14</v>
      </c>
      <c r="AE19" s="27">
        <f t="shared" si="8"/>
        <v>40</v>
      </c>
      <c r="AF19" s="27">
        <f t="shared" si="8"/>
        <v>25</v>
      </c>
      <c r="AG19" s="27">
        <f t="shared" si="8"/>
        <v>176</v>
      </c>
      <c r="AH19" s="27">
        <f t="shared" si="8"/>
        <v>20</v>
      </c>
      <c r="AI19" s="27">
        <f t="shared" si="8"/>
        <v>28</v>
      </c>
      <c r="AJ19" s="27">
        <f t="shared" si="8"/>
        <v>50</v>
      </c>
      <c r="AK19" s="27">
        <f t="shared" si="8"/>
        <v>312</v>
      </c>
      <c r="AL19" s="27">
        <f t="shared" si="8"/>
        <v>9</v>
      </c>
      <c r="AM19" s="27">
        <f t="shared" si="8"/>
        <v>17</v>
      </c>
      <c r="AN19" s="27">
        <f t="shared" si="8"/>
        <v>6</v>
      </c>
      <c r="AO19" s="27">
        <f t="shared" si="8"/>
        <v>7</v>
      </c>
      <c r="AP19" s="27">
        <f t="shared" si="8"/>
        <v>10</v>
      </c>
      <c r="AQ19" s="27">
        <f t="shared" si="8"/>
        <v>16</v>
      </c>
      <c r="AR19" s="27">
        <f t="shared" si="8"/>
        <v>20</v>
      </c>
      <c r="AS19" s="27">
        <f t="shared" si="8"/>
        <v>0</v>
      </c>
      <c r="AT19" s="27">
        <f t="shared" si="8"/>
        <v>55</v>
      </c>
      <c r="AU19" s="27">
        <f t="shared" si="8"/>
        <v>0</v>
      </c>
      <c r="AV19" s="27">
        <f t="shared" si="8"/>
        <v>31</v>
      </c>
      <c r="AX19" s="36"/>
    </row>
    <row r="20" spans="1:50" s="7" customFormat="1" ht="35.25">
      <c r="A20" s="14" t="s">
        <v>10</v>
      </c>
      <c r="B20" s="15" t="s">
        <v>117</v>
      </c>
      <c r="C20" s="18" t="s">
        <v>115</v>
      </c>
      <c r="D20" s="23">
        <f aca="true" t="shared" si="9" ref="D20:D32">SUM(E20,M20)</f>
        <v>75</v>
      </c>
      <c r="E20" s="23">
        <f aca="true" t="shared" si="10" ref="E20:E32">SUM(F20:G20,L20)</f>
        <v>45</v>
      </c>
      <c r="F20" s="24">
        <f aca="true" t="shared" si="11" ref="F20:F32">SUM(N20,R20,V20,Z20,AD20,AH20)</f>
        <v>12</v>
      </c>
      <c r="G20" s="24">
        <f aca="true" t="shared" si="12" ref="G20:G32">SUM(O20,S20,W20,AA20,AE20,AI20)</f>
        <v>28</v>
      </c>
      <c r="H20" s="45">
        <v>14</v>
      </c>
      <c r="I20" s="45">
        <v>14</v>
      </c>
      <c r="J20" s="45"/>
      <c r="K20" s="45"/>
      <c r="L20" s="24">
        <f aca="true" t="shared" si="13" ref="L20:L32">SUM(P20,T20,X20,AB20,AF20,AJ20)</f>
        <v>5</v>
      </c>
      <c r="M20" s="23">
        <f aca="true" t="shared" si="14" ref="M20:M32">SUM(Q20,U20,Y20,AC20,AG20,AK20)</f>
        <v>30</v>
      </c>
      <c r="N20" s="26">
        <v>12</v>
      </c>
      <c r="O20" s="26">
        <v>28</v>
      </c>
      <c r="P20" s="26">
        <v>5</v>
      </c>
      <c r="Q20" s="26">
        <v>30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3</v>
      </c>
      <c r="AM20" s="26"/>
      <c r="AN20" s="26"/>
      <c r="AO20" s="26"/>
      <c r="AP20" s="26"/>
      <c r="AQ20" s="26"/>
      <c r="AR20" s="26">
        <v>2</v>
      </c>
      <c r="AS20" s="26"/>
      <c r="AT20" s="26">
        <v>2</v>
      </c>
      <c r="AU20" s="26"/>
      <c r="AV20" s="26"/>
      <c r="AX20" s="36"/>
    </row>
    <row r="21" spans="1:50" s="7" customFormat="1" ht="35.25">
      <c r="A21" s="14" t="s">
        <v>9</v>
      </c>
      <c r="B21" s="15" t="s">
        <v>70</v>
      </c>
      <c r="C21" s="18" t="s">
        <v>113</v>
      </c>
      <c r="D21" s="23">
        <f t="shared" si="9"/>
        <v>50</v>
      </c>
      <c r="E21" s="23">
        <f t="shared" si="10"/>
        <v>28</v>
      </c>
      <c r="F21" s="24">
        <f t="shared" si="11"/>
        <v>14</v>
      </c>
      <c r="G21" s="24">
        <f t="shared" si="12"/>
        <v>14</v>
      </c>
      <c r="H21" s="45">
        <v>14</v>
      </c>
      <c r="I21" s="49"/>
      <c r="J21" s="49"/>
      <c r="K21" s="49"/>
      <c r="L21" s="24">
        <f t="shared" si="13"/>
        <v>0</v>
      </c>
      <c r="M21" s="23">
        <f t="shared" si="14"/>
        <v>22</v>
      </c>
      <c r="N21" s="26">
        <v>14</v>
      </c>
      <c r="O21" s="26">
        <v>14</v>
      </c>
      <c r="P21" s="26"/>
      <c r="Q21" s="26">
        <v>22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>
        <v>2</v>
      </c>
      <c r="AM21" s="26"/>
      <c r="AN21" s="26"/>
      <c r="AO21" s="26"/>
      <c r="AP21" s="26"/>
      <c r="AQ21" s="26"/>
      <c r="AR21" s="26">
        <v>1</v>
      </c>
      <c r="AS21" s="26"/>
      <c r="AT21" s="26">
        <v>1</v>
      </c>
      <c r="AU21" s="26"/>
      <c r="AV21" s="26"/>
      <c r="AX21" s="36"/>
    </row>
    <row r="22" spans="1:50" s="7" customFormat="1" ht="35.25">
      <c r="A22" s="14" t="s">
        <v>8</v>
      </c>
      <c r="B22" s="15" t="s">
        <v>71</v>
      </c>
      <c r="C22" s="18" t="s">
        <v>116</v>
      </c>
      <c r="D22" s="23">
        <f t="shared" si="9"/>
        <v>125</v>
      </c>
      <c r="E22" s="23">
        <f t="shared" si="10"/>
        <v>47</v>
      </c>
      <c r="F22" s="24">
        <f t="shared" si="11"/>
        <v>14</v>
      </c>
      <c r="G22" s="24">
        <f t="shared" si="12"/>
        <v>28</v>
      </c>
      <c r="H22" s="45">
        <v>15</v>
      </c>
      <c r="I22" s="45">
        <v>5</v>
      </c>
      <c r="J22" s="45">
        <v>5</v>
      </c>
      <c r="K22" s="45">
        <v>3</v>
      </c>
      <c r="L22" s="24">
        <f t="shared" si="13"/>
        <v>5</v>
      </c>
      <c r="M22" s="23">
        <f t="shared" si="14"/>
        <v>78</v>
      </c>
      <c r="N22" s="26"/>
      <c r="O22" s="26"/>
      <c r="P22" s="26"/>
      <c r="Q22" s="26"/>
      <c r="R22" s="26">
        <v>14</v>
      </c>
      <c r="S22" s="26">
        <v>28</v>
      </c>
      <c r="T22" s="26">
        <v>5</v>
      </c>
      <c r="U22" s="26">
        <v>78</v>
      </c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>
        <v>5</v>
      </c>
      <c r="AN22" s="26"/>
      <c r="AO22" s="26"/>
      <c r="AP22" s="26"/>
      <c r="AQ22" s="26"/>
      <c r="AR22" s="26">
        <v>2</v>
      </c>
      <c r="AS22" s="26"/>
      <c r="AT22" s="26">
        <v>4</v>
      </c>
      <c r="AU22" s="26"/>
      <c r="AV22" s="26"/>
      <c r="AX22" s="36"/>
    </row>
    <row r="23" spans="1:50" s="7" customFormat="1" ht="35.25">
      <c r="A23" s="14" t="s">
        <v>7</v>
      </c>
      <c r="B23" s="15" t="s">
        <v>72</v>
      </c>
      <c r="C23" s="18" t="s">
        <v>116</v>
      </c>
      <c r="D23" s="23">
        <f t="shared" si="9"/>
        <v>125</v>
      </c>
      <c r="E23" s="23">
        <f t="shared" si="10"/>
        <v>47</v>
      </c>
      <c r="F23" s="24">
        <f t="shared" si="11"/>
        <v>14</v>
      </c>
      <c r="G23" s="24">
        <f t="shared" si="12"/>
        <v>28</v>
      </c>
      <c r="H23" s="45">
        <v>20</v>
      </c>
      <c r="I23" s="45"/>
      <c r="J23" s="45">
        <v>5</v>
      </c>
      <c r="K23" s="45">
        <v>3</v>
      </c>
      <c r="L23" s="24">
        <f t="shared" si="13"/>
        <v>5</v>
      </c>
      <c r="M23" s="23">
        <f t="shared" si="14"/>
        <v>78</v>
      </c>
      <c r="N23" s="26"/>
      <c r="O23" s="26"/>
      <c r="P23" s="26"/>
      <c r="Q23" s="26"/>
      <c r="R23" s="26">
        <v>14</v>
      </c>
      <c r="S23" s="26">
        <v>28</v>
      </c>
      <c r="T23" s="26">
        <v>5</v>
      </c>
      <c r="U23" s="26">
        <v>78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>
        <v>5</v>
      </c>
      <c r="AN23" s="26"/>
      <c r="AO23" s="26"/>
      <c r="AP23" s="26"/>
      <c r="AQ23" s="26"/>
      <c r="AR23" s="26">
        <v>2</v>
      </c>
      <c r="AS23" s="26"/>
      <c r="AT23" s="26">
        <v>4</v>
      </c>
      <c r="AU23" s="26"/>
      <c r="AV23" s="26"/>
      <c r="AX23" s="36"/>
    </row>
    <row r="24" spans="1:50" s="7" customFormat="1" ht="35.25">
      <c r="A24" s="14" t="s">
        <v>6</v>
      </c>
      <c r="B24" s="15" t="s">
        <v>73</v>
      </c>
      <c r="C24" s="18" t="s">
        <v>118</v>
      </c>
      <c r="D24" s="23">
        <f t="shared" si="9"/>
        <v>75</v>
      </c>
      <c r="E24" s="23">
        <f t="shared" si="10"/>
        <v>33</v>
      </c>
      <c r="F24" s="24">
        <f t="shared" si="11"/>
        <v>14</v>
      </c>
      <c r="G24" s="24">
        <f t="shared" si="12"/>
        <v>14</v>
      </c>
      <c r="H24" s="45">
        <v>12</v>
      </c>
      <c r="I24" s="45"/>
      <c r="J24" s="45"/>
      <c r="K24" s="45">
        <v>2</v>
      </c>
      <c r="L24" s="24">
        <f t="shared" si="13"/>
        <v>5</v>
      </c>
      <c r="M24" s="23">
        <f t="shared" si="14"/>
        <v>42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>
        <v>14</v>
      </c>
      <c r="AE24" s="26">
        <v>14</v>
      </c>
      <c r="AF24" s="26">
        <v>5</v>
      </c>
      <c r="AG24" s="26">
        <v>42</v>
      </c>
      <c r="AH24" s="26"/>
      <c r="AI24" s="26"/>
      <c r="AJ24" s="26"/>
      <c r="AK24" s="26"/>
      <c r="AL24" s="26"/>
      <c r="AM24" s="26"/>
      <c r="AN24" s="26"/>
      <c r="AO24" s="26"/>
      <c r="AP24" s="26">
        <v>3</v>
      </c>
      <c r="AQ24" s="26"/>
      <c r="AR24" s="26">
        <v>1</v>
      </c>
      <c r="AS24" s="26"/>
      <c r="AT24" s="26">
        <v>2</v>
      </c>
      <c r="AU24" s="26"/>
      <c r="AV24" s="26"/>
      <c r="AX24" s="36"/>
    </row>
    <row r="25" spans="1:50" s="7" customFormat="1" ht="35.25">
      <c r="A25" s="14" t="s">
        <v>5</v>
      </c>
      <c r="B25" s="15" t="s">
        <v>74</v>
      </c>
      <c r="C25" s="18" t="s">
        <v>119</v>
      </c>
      <c r="D25" s="23">
        <f t="shared" si="9"/>
        <v>75</v>
      </c>
      <c r="E25" s="23">
        <f t="shared" si="10"/>
        <v>35</v>
      </c>
      <c r="F25" s="24">
        <f t="shared" si="11"/>
        <v>14</v>
      </c>
      <c r="G25" s="24">
        <f t="shared" si="12"/>
        <v>16</v>
      </c>
      <c r="H25" s="45">
        <v>10</v>
      </c>
      <c r="I25" s="45">
        <v>6</v>
      </c>
      <c r="J25" s="49"/>
      <c r="K25" s="49"/>
      <c r="L25" s="24">
        <f t="shared" si="13"/>
        <v>5</v>
      </c>
      <c r="M25" s="23">
        <f t="shared" si="14"/>
        <v>40</v>
      </c>
      <c r="N25" s="26"/>
      <c r="O25" s="26"/>
      <c r="P25" s="26"/>
      <c r="Q25" s="26"/>
      <c r="R25" s="26"/>
      <c r="S25" s="26"/>
      <c r="T25" s="26"/>
      <c r="U25" s="26"/>
      <c r="V25" s="26">
        <v>14</v>
      </c>
      <c r="W25" s="26">
        <v>16</v>
      </c>
      <c r="X25" s="26">
        <v>5</v>
      </c>
      <c r="Y25" s="26">
        <v>40</v>
      </c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>
        <v>3</v>
      </c>
      <c r="AO25" s="26"/>
      <c r="AP25" s="26"/>
      <c r="AQ25" s="26"/>
      <c r="AR25" s="26">
        <v>1</v>
      </c>
      <c r="AS25" s="26"/>
      <c r="AT25" s="26">
        <v>2</v>
      </c>
      <c r="AU25" s="26"/>
      <c r="AV25" s="26"/>
      <c r="AX25" s="36"/>
    </row>
    <row r="26" spans="1:50" s="7" customFormat="1" ht="35.25">
      <c r="A26" s="14" t="s">
        <v>20</v>
      </c>
      <c r="B26" s="15" t="s">
        <v>75</v>
      </c>
      <c r="C26" s="18" t="s">
        <v>120</v>
      </c>
      <c r="D26" s="23">
        <f t="shared" si="9"/>
        <v>75</v>
      </c>
      <c r="E26" s="23">
        <f t="shared" si="10"/>
        <v>34</v>
      </c>
      <c r="F26" s="24">
        <f t="shared" si="11"/>
        <v>14</v>
      </c>
      <c r="G26" s="24">
        <f t="shared" si="12"/>
        <v>16</v>
      </c>
      <c r="H26" s="45">
        <v>6</v>
      </c>
      <c r="I26" s="45">
        <v>6</v>
      </c>
      <c r="J26" s="45">
        <v>2</v>
      </c>
      <c r="K26" s="45">
        <v>2</v>
      </c>
      <c r="L26" s="24">
        <f t="shared" si="13"/>
        <v>4</v>
      </c>
      <c r="M26" s="23">
        <f t="shared" si="14"/>
        <v>41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>
        <v>14</v>
      </c>
      <c r="AA26" s="26">
        <v>16</v>
      </c>
      <c r="AB26" s="26">
        <v>4</v>
      </c>
      <c r="AC26" s="26">
        <v>41</v>
      </c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>
        <v>3</v>
      </c>
      <c r="AP26" s="26"/>
      <c r="AQ26" s="26"/>
      <c r="AR26" s="26">
        <v>1</v>
      </c>
      <c r="AS26" s="26"/>
      <c r="AT26" s="26">
        <v>2</v>
      </c>
      <c r="AU26" s="26"/>
      <c r="AV26" s="26"/>
      <c r="AX26" s="36"/>
    </row>
    <row r="27" spans="1:50" s="7" customFormat="1" ht="35.25">
      <c r="A27" s="14" t="s">
        <v>21</v>
      </c>
      <c r="B27" s="15" t="s">
        <v>96</v>
      </c>
      <c r="C27" s="18" t="s">
        <v>112</v>
      </c>
      <c r="D27" s="23">
        <f t="shared" si="9"/>
        <v>100</v>
      </c>
      <c r="E27" s="23">
        <f t="shared" si="10"/>
        <v>36</v>
      </c>
      <c r="F27" s="24">
        <f t="shared" si="11"/>
        <v>12</v>
      </c>
      <c r="G27" s="24">
        <f t="shared" si="12"/>
        <v>14</v>
      </c>
      <c r="H27" s="49"/>
      <c r="I27" s="45">
        <v>12</v>
      </c>
      <c r="J27" s="45">
        <v>2</v>
      </c>
      <c r="K27" s="49"/>
      <c r="L27" s="24">
        <f t="shared" si="13"/>
        <v>10</v>
      </c>
      <c r="M27" s="23">
        <f t="shared" si="14"/>
        <v>64</v>
      </c>
      <c r="N27" s="26"/>
      <c r="O27" s="26"/>
      <c r="P27" s="26"/>
      <c r="Q27" s="26"/>
      <c r="R27" s="26">
        <v>12</v>
      </c>
      <c r="S27" s="26">
        <v>14</v>
      </c>
      <c r="T27" s="26">
        <v>10</v>
      </c>
      <c r="U27" s="26">
        <v>64</v>
      </c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>
        <v>4</v>
      </c>
      <c r="AN27" s="26"/>
      <c r="AO27" s="26"/>
      <c r="AP27" s="26"/>
      <c r="AQ27" s="26"/>
      <c r="AR27" s="26">
        <v>1</v>
      </c>
      <c r="AS27" s="26"/>
      <c r="AT27" s="26">
        <v>3</v>
      </c>
      <c r="AU27" s="26"/>
      <c r="AV27" s="26"/>
      <c r="AX27" s="36"/>
    </row>
    <row r="28" spans="1:50" s="7" customFormat="1" ht="35.25">
      <c r="A28" s="14" t="s">
        <v>22</v>
      </c>
      <c r="B28" s="15" t="s">
        <v>76</v>
      </c>
      <c r="C28" s="18" t="s">
        <v>113</v>
      </c>
      <c r="D28" s="23">
        <f t="shared" si="9"/>
        <v>50</v>
      </c>
      <c r="E28" s="23">
        <f t="shared" si="10"/>
        <v>28</v>
      </c>
      <c r="F28" s="24">
        <f t="shared" si="11"/>
        <v>0</v>
      </c>
      <c r="G28" s="24">
        <f t="shared" si="12"/>
        <v>28</v>
      </c>
      <c r="H28" s="45">
        <v>2</v>
      </c>
      <c r="I28" s="45">
        <v>26</v>
      </c>
      <c r="J28" s="49"/>
      <c r="K28" s="49"/>
      <c r="L28" s="24">
        <f t="shared" si="13"/>
        <v>0</v>
      </c>
      <c r="M28" s="23">
        <f t="shared" si="14"/>
        <v>22</v>
      </c>
      <c r="N28" s="26"/>
      <c r="O28" s="26">
        <v>28</v>
      </c>
      <c r="P28" s="26"/>
      <c r="Q28" s="26">
        <v>22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>
        <v>2</v>
      </c>
      <c r="AM28" s="26"/>
      <c r="AN28" s="26"/>
      <c r="AO28" s="26"/>
      <c r="AP28" s="26"/>
      <c r="AQ28" s="26"/>
      <c r="AR28" s="26">
        <v>1</v>
      </c>
      <c r="AS28" s="26"/>
      <c r="AT28" s="26">
        <v>2</v>
      </c>
      <c r="AU28" s="26"/>
      <c r="AV28" s="26"/>
      <c r="AX28" s="36"/>
    </row>
    <row r="29" spans="1:50" s="7" customFormat="1" ht="33.75" customHeight="1">
      <c r="A29" s="14" t="s">
        <v>23</v>
      </c>
      <c r="B29" s="15" t="s">
        <v>154</v>
      </c>
      <c r="C29" s="18" t="s">
        <v>114</v>
      </c>
      <c r="D29" s="23">
        <f t="shared" si="9"/>
        <v>50</v>
      </c>
      <c r="E29" s="23">
        <f t="shared" si="10"/>
        <v>13</v>
      </c>
      <c r="F29" s="24">
        <f t="shared" si="11"/>
        <v>8</v>
      </c>
      <c r="G29" s="24">
        <f t="shared" si="12"/>
        <v>0</v>
      </c>
      <c r="H29" s="49"/>
      <c r="I29" s="49"/>
      <c r="J29" s="49"/>
      <c r="K29" s="49"/>
      <c r="L29" s="24">
        <f t="shared" si="13"/>
        <v>5</v>
      </c>
      <c r="M29" s="23">
        <f t="shared" si="14"/>
        <v>37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>
        <v>8</v>
      </c>
      <c r="AI29" s="26"/>
      <c r="AJ29" s="26">
        <v>5</v>
      </c>
      <c r="AK29" s="26">
        <v>37</v>
      </c>
      <c r="AL29" s="26"/>
      <c r="AM29" s="26"/>
      <c r="AN29" s="26"/>
      <c r="AO29" s="26"/>
      <c r="AP29" s="26"/>
      <c r="AQ29" s="26">
        <v>2</v>
      </c>
      <c r="AR29" s="26">
        <v>1</v>
      </c>
      <c r="AS29" s="26"/>
      <c r="AT29" s="26">
        <v>1</v>
      </c>
      <c r="AU29" s="26"/>
      <c r="AV29" s="26"/>
      <c r="AX29" s="36"/>
    </row>
    <row r="30" spans="1:50" s="7" customFormat="1" ht="35.25">
      <c r="A30" s="14" t="s">
        <v>24</v>
      </c>
      <c r="B30" s="15" t="s">
        <v>77</v>
      </c>
      <c r="C30" s="18" t="s">
        <v>114</v>
      </c>
      <c r="D30" s="23">
        <f t="shared" si="9"/>
        <v>50</v>
      </c>
      <c r="E30" s="23">
        <f t="shared" si="10"/>
        <v>17</v>
      </c>
      <c r="F30" s="24">
        <f t="shared" si="11"/>
        <v>12</v>
      </c>
      <c r="G30" s="24">
        <f t="shared" si="12"/>
        <v>0</v>
      </c>
      <c r="H30" s="49"/>
      <c r="I30" s="49"/>
      <c r="J30" s="49"/>
      <c r="K30" s="49"/>
      <c r="L30" s="24">
        <f t="shared" si="13"/>
        <v>5</v>
      </c>
      <c r="M30" s="23">
        <f t="shared" si="14"/>
        <v>33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>
        <v>12</v>
      </c>
      <c r="AI30" s="26"/>
      <c r="AJ30" s="26">
        <v>5</v>
      </c>
      <c r="AK30" s="26">
        <v>33</v>
      </c>
      <c r="AL30" s="26"/>
      <c r="AM30" s="26"/>
      <c r="AN30" s="26"/>
      <c r="AO30" s="26"/>
      <c r="AP30" s="26"/>
      <c r="AQ30" s="26">
        <v>2</v>
      </c>
      <c r="AR30" s="26">
        <v>1</v>
      </c>
      <c r="AS30" s="26"/>
      <c r="AT30" s="26">
        <v>1</v>
      </c>
      <c r="AU30" s="26"/>
      <c r="AV30" s="26"/>
      <c r="AX30" s="36"/>
    </row>
    <row r="31" spans="1:50" s="7" customFormat="1" ht="35.25">
      <c r="A31" s="14" t="s">
        <v>25</v>
      </c>
      <c r="B31" s="15" t="s">
        <v>78</v>
      </c>
      <c r="C31" s="18" t="s">
        <v>121</v>
      </c>
      <c r="D31" s="23">
        <f t="shared" si="9"/>
        <v>325</v>
      </c>
      <c r="E31" s="23">
        <f t="shared" si="10"/>
        <v>118</v>
      </c>
      <c r="F31" s="24">
        <f t="shared" si="11"/>
        <v>0</v>
      </c>
      <c r="G31" s="24">
        <f t="shared" si="12"/>
        <v>68</v>
      </c>
      <c r="H31" s="49"/>
      <c r="I31" s="49"/>
      <c r="J31" s="45">
        <v>68</v>
      </c>
      <c r="K31" s="49"/>
      <c r="L31" s="24">
        <f t="shared" si="13"/>
        <v>50</v>
      </c>
      <c r="M31" s="23">
        <f t="shared" si="14"/>
        <v>207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>
        <v>14</v>
      </c>
      <c r="AB31" s="26">
        <v>5</v>
      </c>
      <c r="AC31" s="26">
        <v>6</v>
      </c>
      <c r="AD31" s="26"/>
      <c r="AE31" s="26">
        <v>26</v>
      </c>
      <c r="AF31" s="26">
        <v>15</v>
      </c>
      <c r="AG31" s="26">
        <v>59</v>
      </c>
      <c r="AH31" s="26"/>
      <c r="AI31" s="26">
        <v>28</v>
      </c>
      <c r="AJ31" s="26">
        <v>30</v>
      </c>
      <c r="AK31" s="26">
        <v>142</v>
      </c>
      <c r="AL31" s="26"/>
      <c r="AM31" s="26"/>
      <c r="AN31" s="26"/>
      <c r="AO31" s="26">
        <v>1</v>
      </c>
      <c r="AP31" s="26">
        <v>4</v>
      </c>
      <c r="AQ31" s="26">
        <v>8</v>
      </c>
      <c r="AR31" s="26">
        <v>5</v>
      </c>
      <c r="AS31" s="26"/>
      <c r="AT31" s="26">
        <v>13</v>
      </c>
      <c r="AU31" s="26"/>
      <c r="AV31" s="26">
        <v>13</v>
      </c>
      <c r="AX31" s="36"/>
    </row>
    <row r="32" spans="1:50" s="7" customFormat="1" ht="35.25">
      <c r="A32" s="14" t="s">
        <v>26</v>
      </c>
      <c r="B32" s="15" t="s">
        <v>101</v>
      </c>
      <c r="C32" s="18" t="s">
        <v>97</v>
      </c>
      <c r="D32" s="23">
        <f t="shared" si="9"/>
        <v>470</v>
      </c>
      <c r="E32" s="23">
        <f t="shared" si="10"/>
        <v>15</v>
      </c>
      <c r="F32" s="24">
        <f t="shared" si="11"/>
        <v>0</v>
      </c>
      <c r="G32" s="24">
        <f t="shared" si="12"/>
        <v>0</v>
      </c>
      <c r="H32" s="25"/>
      <c r="I32" s="25"/>
      <c r="J32" s="25"/>
      <c r="K32" s="25"/>
      <c r="L32" s="24">
        <f t="shared" si="13"/>
        <v>15</v>
      </c>
      <c r="M32" s="23">
        <f t="shared" si="14"/>
        <v>455</v>
      </c>
      <c r="N32" s="26"/>
      <c r="O32" s="26"/>
      <c r="P32" s="26"/>
      <c r="Q32" s="26">
        <v>55</v>
      </c>
      <c r="R32" s="26"/>
      <c r="S32" s="26"/>
      <c r="T32" s="26"/>
      <c r="U32" s="26">
        <v>75</v>
      </c>
      <c r="V32" s="26"/>
      <c r="W32" s="26"/>
      <c r="X32" s="26"/>
      <c r="Y32" s="26">
        <v>75</v>
      </c>
      <c r="Z32" s="26"/>
      <c r="AA32" s="26"/>
      <c r="AB32" s="26"/>
      <c r="AC32" s="26">
        <v>75</v>
      </c>
      <c r="AD32" s="26"/>
      <c r="AE32" s="26"/>
      <c r="AF32" s="26">
        <v>5</v>
      </c>
      <c r="AG32" s="26">
        <v>75</v>
      </c>
      <c r="AH32" s="26"/>
      <c r="AI32" s="26"/>
      <c r="AJ32" s="26">
        <v>10</v>
      </c>
      <c r="AK32" s="26">
        <v>100</v>
      </c>
      <c r="AL32" s="26">
        <v>2</v>
      </c>
      <c r="AM32" s="26">
        <v>3</v>
      </c>
      <c r="AN32" s="26">
        <v>3</v>
      </c>
      <c r="AO32" s="26">
        <v>3</v>
      </c>
      <c r="AP32" s="26">
        <v>3</v>
      </c>
      <c r="AQ32" s="26">
        <v>4</v>
      </c>
      <c r="AR32" s="26">
        <v>1</v>
      </c>
      <c r="AS32" s="26"/>
      <c r="AT32" s="26">
        <v>18</v>
      </c>
      <c r="AU32" s="26"/>
      <c r="AV32" s="26">
        <v>18</v>
      </c>
      <c r="AX32" s="36"/>
    </row>
    <row r="33" spans="1:50" s="8" customFormat="1" ht="45.75">
      <c r="A33" s="13" t="s">
        <v>27</v>
      </c>
      <c r="B33" s="16" t="s">
        <v>102</v>
      </c>
      <c r="C33" s="13"/>
      <c r="D33" s="22"/>
      <c r="E33" s="22"/>
      <c r="F33" s="27"/>
      <c r="G33" s="27"/>
      <c r="H33" s="27"/>
      <c r="I33" s="27"/>
      <c r="J33" s="27"/>
      <c r="K33" s="27"/>
      <c r="L33" s="27"/>
      <c r="M33" s="22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X33" s="36"/>
    </row>
    <row r="34" spans="1:50" s="8" customFormat="1" ht="45.75">
      <c r="A34" s="13" t="s">
        <v>63</v>
      </c>
      <c r="B34" s="16" t="s">
        <v>103</v>
      </c>
      <c r="C34" s="13"/>
      <c r="D34" s="22">
        <f aca="true" t="shared" si="15" ref="D34:AV34">SUM(D35:D37,D46:D50)</f>
        <v>1450</v>
      </c>
      <c r="E34" s="22">
        <f t="shared" si="15"/>
        <v>507</v>
      </c>
      <c r="F34" s="27">
        <f t="shared" si="15"/>
        <v>38</v>
      </c>
      <c r="G34" s="27">
        <f t="shared" si="15"/>
        <v>354</v>
      </c>
      <c r="H34" s="27">
        <f t="shared" si="15"/>
        <v>28.3</v>
      </c>
      <c r="I34" s="27">
        <f t="shared" si="15"/>
        <v>80</v>
      </c>
      <c r="J34" s="27">
        <f t="shared" si="15"/>
        <v>25</v>
      </c>
      <c r="K34" s="27">
        <f t="shared" si="15"/>
        <v>16</v>
      </c>
      <c r="L34" s="27">
        <f t="shared" si="15"/>
        <v>115</v>
      </c>
      <c r="M34" s="22">
        <f t="shared" si="15"/>
        <v>943</v>
      </c>
      <c r="N34" s="27">
        <f t="shared" si="15"/>
        <v>0</v>
      </c>
      <c r="O34" s="27">
        <f t="shared" si="15"/>
        <v>20</v>
      </c>
      <c r="P34" s="27">
        <f t="shared" si="15"/>
        <v>0</v>
      </c>
      <c r="Q34" s="27">
        <f t="shared" si="15"/>
        <v>55</v>
      </c>
      <c r="R34" s="27">
        <f t="shared" si="15"/>
        <v>8</v>
      </c>
      <c r="S34" s="27">
        <f t="shared" si="15"/>
        <v>20</v>
      </c>
      <c r="T34" s="27">
        <f t="shared" si="15"/>
        <v>5</v>
      </c>
      <c r="U34" s="27">
        <f t="shared" si="15"/>
        <v>117</v>
      </c>
      <c r="V34" s="27">
        <f t="shared" si="15"/>
        <v>10</v>
      </c>
      <c r="W34" s="27">
        <f t="shared" si="15"/>
        <v>122</v>
      </c>
      <c r="X34" s="27">
        <f t="shared" si="15"/>
        <v>40</v>
      </c>
      <c r="Y34" s="27">
        <f t="shared" si="15"/>
        <v>228</v>
      </c>
      <c r="Z34" s="27">
        <f t="shared" si="15"/>
        <v>10</v>
      </c>
      <c r="AA34" s="27">
        <f t="shared" si="15"/>
        <v>124</v>
      </c>
      <c r="AB34" s="27">
        <f t="shared" si="15"/>
        <v>45</v>
      </c>
      <c r="AC34" s="27">
        <f t="shared" si="15"/>
        <v>221</v>
      </c>
      <c r="AD34" s="27">
        <f t="shared" si="15"/>
        <v>10</v>
      </c>
      <c r="AE34" s="27">
        <f t="shared" si="15"/>
        <v>44</v>
      </c>
      <c r="AF34" s="27">
        <f t="shared" si="15"/>
        <v>20</v>
      </c>
      <c r="AG34" s="27">
        <f t="shared" si="15"/>
        <v>226</v>
      </c>
      <c r="AH34" s="27">
        <f t="shared" si="15"/>
        <v>0</v>
      </c>
      <c r="AI34" s="27">
        <f t="shared" si="15"/>
        <v>24</v>
      </c>
      <c r="AJ34" s="27">
        <f t="shared" si="15"/>
        <v>5</v>
      </c>
      <c r="AK34" s="27">
        <f t="shared" si="15"/>
        <v>96</v>
      </c>
      <c r="AL34" s="27">
        <f t="shared" si="15"/>
        <v>3</v>
      </c>
      <c r="AM34" s="27">
        <f t="shared" si="15"/>
        <v>6</v>
      </c>
      <c r="AN34" s="27">
        <f t="shared" si="15"/>
        <v>16</v>
      </c>
      <c r="AO34" s="27">
        <f t="shared" si="15"/>
        <v>16</v>
      </c>
      <c r="AP34" s="27">
        <f t="shared" si="15"/>
        <v>12</v>
      </c>
      <c r="AQ34" s="27">
        <f t="shared" si="15"/>
        <v>5</v>
      </c>
      <c r="AR34" s="27">
        <f t="shared" si="15"/>
        <v>22</v>
      </c>
      <c r="AS34" s="27">
        <f t="shared" si="15"/>
        <v>0</v>
      </c>
      <c r="AT34" s="27">
        <f t="shared" si="15"/>
        <v>55</v>
      </c>
      <c r="AU34" s="27">
        <f t="shared" si="15"/>
        <v>0</v>
      </c>
      <c r="AV34" s="27">
        <f t="shared" si="15"/>
        <v>6</v>
      </c>
      <c r="AX34" s="36"/>
    </row>
    <row r="35" spans="1:50" s="7" customFormat="1" ht="35.25">
      <c r="A35" s="14" t="s">
        <v>10</v>
      </c>
      <c r="B35" s="15" t="s">
        <v>81</v>
      </c>
      <c r="C35" s="18" t="s">
        <v>116</v>
      </c>
      <c r="D35" s="23">
        <f aca="true" t="shared" si="16" ref="D35:D50">SUM(E35,M35)</f>
        <v>125</v>
      </c>
      <c r="E35" s="23">
        <f aca="true" t="shared" si="17" ref="E35:E50">SUM(F35:G35,L35)</f>
        <v>23</v>
      </c>
      <c r="F35" s="24">
        <f aca="true" t="shared" si="18" ref="F35:F50">SUM(N35,R35,V35,Z35,AD35,AH35)</f>
        <v>8</v>
      </c>
      <c r="G35" s="24">
        <f aca="true" t="shared" si="19" ref="G35:G50">SUM(O35,S35,W35,AA35,AE35,AI35)</f>
        <v>10</v>
      </c>
      <c r="H35" s="45">
        <v>4</v>
      </c>
      <c r="I35" s="45">
        <v>4</v>
      </c>
      <c r="J35" s="45"/>
      <c r="K35" s="45">
        <v>2</v>
      </c>
      <c r="L35" s="24">
        <f aca="true" t="shared" si="20" ref="L35:L50">SUM(P35,T35,X35,AB35,AF35,AJ35)</f>
        <v>5</v>
      </c>
      <c r="M35" s="23">
        <f aca="true" t="shared" si="21" ref="M35:M50">SUM(Q35,U35,Y35,AC35,AG35,AK35)</f>
        <v>102</v>
      </c>
      <c r="N35" s="26"/>
      <c r="O35" s="26"/>
      <c r="P35" s="26"/>
      <c r="Q35" s="26"/>
      <c r="R35" s="26">
        <v>8</v>
      </c>
      <c r="S35" s="26">
        <v>10</v>
      </c>
      <c r="T35" s="26">
        <v>5</v>
      </c>
      <c r="U35" s="26">
        <v>102</v>
      </c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>
        <v>5</v>
      </c>
      <c r="AN35" s="26"/>
      <c r="AO35" s="26"/>
      <c r="AP35" s="26"/>
      <c r="AQ35" s="26"/>
      <c r="AR35" s="26">
        <v>1</v>
      </c>
      <c r="AS35" s="26"/>
      <c r="AT35" s="26">
        <v>4</v>
      </c>
      <c r="AU35" s="26"/>
      <c r="AV35" s="26"/>
      <c r="AX35" s="36"/>
    </row>
    <row r="36" spans="1:50" s="7" customFormat="1" ht="35.25">
      <c r="A36" s="14" t="s">
        <v>9</v>
      </c>
      <c r="B36" s="15" t="s">
        <v>82</v>
      </c>
      <c r="C36" s="18" t="s">
        <v>113</v>
      </c>
      <c r="D36" s="23">
        <f t="shared" si="16"/>
        <v>50</v>
      </c>
      <c r="E36" s="23">
        <f t="shared" si="17"/>
        <v>10</v>
      </c>
      <c r="F36" s="24">
        <f t="shared" si="18"/>
        <v>0</v>
      </c>
      <c r="G36" s="24">
        <f t="shared" si="19"/>
        <v>10</v>
      </c>
      <c r="H36" s="49"/>
      <c r="I36" s="45">
        <v>8</v>
      </c>
      <c r="J36" s="45">
        <v>2</v>
      </c>
      <c r="K36" s="49"/>
      <c r="L36" s="24">
        <f t="shared" si="20"/>
        <v>0</v>
      </c>
      <c r="M36" s="23">
        <f t="shared" si="21"/>
        <v>40</v>
      </c>
      <c r="N36" s="26"/>
      <c r="O36" s="26">
        <v>10</v>
      </c>
      <c r="P36" s="26"/>
      <c r="Q36" s="26">
        <v>40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>
        <v>2</v>
      </c>
      <c r="AM36" s="26"/>
      <c r="AN36" s="26"/>
      <c r="AO36" s="26"/>
      <c r="AP36" s="26"/>
      <c r="AQ36" s="26"/>
      <c r="AR36" s="26">
        <v>1</v>
      </c>
      <c r="AS36" s="26"/>
      <c r="AT36" s="26">
        <v>2</v>
      </c>
      <c r="AU36" s="26"/>
      <c r="AV36" s="26"/>
      <c r="AX36" s="36"/>
    </row>
    <row r="37" spans="1:52" s="7" customFormat="1" ht="35.25">
      <c r="A37" s="58" t="s">
        <v>8</v>
      </c>
      <c r="B37" s="15" t="s">
        <v>133</v>
      </c>
      <c r="C37" s="18" t="s">
        <v>118</v>
      </c>
      <c r="D37" s="23">
        <f t="shared" si="16"/>
        <v>800</v>
      </c>
      <c r="E37" s="23">
        <f t="shared" si="17"/>
        <v>337</v>
      </c>
      <c r="F37" s="24">
        <f t="shared" si="18"/>
        <v>20</v>
      </c>
      <c r="G37" s="24">
        <f t="shared" si="19"/>
        <v>222</v>
      </c>
      <c r="H37" s="45">
        <v>4</v>
      </c>
      <c r="I37" s="45">
        <v>8</v>
      </c>
      <c r="J37" s="45">
        <v>4</v>
      </c>
      <c r="K37" s="45">
        <v>4</v>
      </c>
      <c r="L37" s="24">
        <f t="shared" si="20"/>
        <v>95</v>
      </c>
      <c r="M37" s="23">
        <f t="shared" si="21"/>
        <v>463</v>
      </c>
      <c r="N37" s="26"/>
      <c r="O37" s="26"/>
      <c r="P37" s="26"/>
      <c r="Q37" s="26"/>
      <c r="R37" s="26"/>
      <c r="S37" s="26"/>
      <c r="T37" s="26"/>
      <c r="U37" s="26"/>
      <c r="V37" s="26">
        <v>10</v>
      </c>
      <c r="W37" s="26">
        <v>112</v>
      </c>
      <c r="X37" s="26">
        <v>40</v>
      </c>
      <c r="Y37" s="26">
        <v>213</v>
      </c>
      <c r="Z37" s="26">
        <v>10</v>
      </c>
      <c r="AA37" s="26">
        <v>100</v>
      </c>
      <c r="AB37" s="26">
        <v>45</v>
      </c>
      <c r="AC37" s="26">
        <v>170</v>
      </c>
      <c r="AD37" s="26"/>
      <c r="AE37" s="26">
        <v>10</v>
      </c>
      <c r="AF37" s="26">
        <v>10</v>
      </c>
      <c r="AG37" s="26">
        <v>80</v>
      </c>
      <c r="AH37" s="26"/>
      <c r="AI37" s="26"/>
      <c r="AJ37" s="26"/>
      <c r="AK37" s="26"/>
      <c r="AL37" s="26"/>
      <c r="AM37" s="26"/>
      <c r="AN37" s="26">
        <v>15</v>
      </c>
      <c r="AO37" s="26">
        <v>13</v>
      </c>
      <c r="AP37" s="26">
        <v>4</v>
      </c>
      <c r="AQ37" s="26"/>
      <c r="AR37" s="26">
        <v>13</v>
      </c>
      <c r="AS37" s="26"/>
      <c r="AT37" s="26">
        <v>31</v>
      </c>
      <c r="AU37" s="26"/>
      <c r="AV37" s="26"/>
      <c r="AX37" s="36"/>
      <c r="AY37" s="36"/>
      <c r="AZ37" s="36"/>
    </row>
    <row r="38" spans="1:52" s="7" customFormat="1" ht="56.25" customHeight="1">
      <c r="A38" s="59"/>
      <c r="B38" s="15" t="s">
        <v>132</v>
      </c>
      <c r="C38" s="18" t="s">
        <v>122</v>
      </c>
      <c r="D38" s="23">
        <f t="shared" si="16"/>
        <v>88</v>
      </c>
      <c r="E38" s="23">
        <f t="shared" si="17"/>
        <v>38</v>
      </c>
      <c r="F38" s="24">
        <f t="shared" si="18"/>
        <v>0</v>
      </c>
      <c r="G38" s="24">
        <f t="shared" si="19"/>
        <v>28</v>
      </c>
      <c r="H38" s="45">
        <v>10</v>
      </c>
      <c r="I38" s="45">
        <v>10</v>
      </c>
      <c r="J38" s="45">
        <v>4</v>
      </c>
      <c r="K38" s="45">
        <v>4</v>
      </c>
      <c r="L38" s="24">
        <f t="shared" si="20"/>
        <v>10</v>
      </c>
      <c r="M38" s="23">
        <f t="shared" si="21"/>
        <v>50</v>
      </c>
      <c r="N38" s="26"/>
      <c r="O38" s="26"/>
      <c r="P38" s="26"/>
      <c r="Q38" s="26"/>
      <c r="R38" s="26"/>
      <c r="S38" s="26"/>
      <c r="T38" s="26"/>
      <c r="U38" s="26"/>
      <c r="V38" s="26"/>
      <c r="W38" s="26">
        <v>16</v>
      </c>
      <c r="X38" s="26">
        <v>5</v>
      </c>
      <c r="Y38" s="26">
        <v>30</v>
      </c>
      <c r="Z38" s="26"/>
      <c r="AA38" s="26">
        <v>12</v>
      </c>
      <c r="AB38" s="26">
        <v>5</v>
      </c>
      <c r="AC38" s="26">
        <v>20</v>
      </c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X38" s="36"/>
      <c r="AY38" s="36"/>
      <c r="AZ38" s="36"/>
    </row>
    <row r="39" spans="1:52" s="7" customFormat="1" ht="54" customHeight="1">
      <c r="A39" s="59"/>
      <c r="B39" s="15" t="s">
        <v>142</v>
      </c>
      <c r="C39" s="18" t="s">
        <v>122</v>
      </c>
      <c r="D39" s="23">
        <f t="shared" si="16"/>
        <v>88</v>
      </c>
      <c r="E39" s="23">
        <f t="shared" si="17"/>
        <v>38</v>
      </c>
      <c r="F39" s="24">
        <f t="shared" si="18"/>
        <v>0</v>
      </c>
      <c r="G39" s="24">
        <f t="shared" si="19"/>
        <v>28</v>
      </c>
      <c r="H39" s="45">
        <v>10</v>
      </c>
      <c r="I39" s="45">
        <v>10</v>
      </c>
      <c r="J39" s="45">
        <v>4</v>
      </c>
      <c r="K39" s="45">
        <v>4</v>
      </c>
      <c r="L39" s="24">
        <f t="shared" si="20"/>
        <v>10</v>
      </c>
      <c r="M39" s="23">
        <f t="shared" si="21"/>
        <v>50</v>
      </c>
      <c r="N39" s="26"/>
      <c r="O39" s="26"/>
      <c r="P39" s="26"/>
      <c r="Q39" s="26"/>
      <c r="R39" s="26"/>
      <c r="S39" s="26"/>
      <c r="T39" s="26"/>
      <c r="U39" s="26"/>
      <c r="V39" s="26"/>
      <c r="W39" s="26">
        <v>16</v>
      </c>
      <c r="X39" s="26">
        <v>5</v>
      </c>
      <c r="Y39" s="26">
        <v>30</v>
      </c>
      <c r="Z39" s="26"/>
      <c r="AA39" s="26">
        <v>12</v>
      </c>
      <c r="AB39" s="26">
        <v>5</v>
      </c>
      <c r="AC39" s="26">
        <v>20</v>
      </c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X39" s="36"/>
      <c r="AZ39" s="36"/>
    </row>
    <row r="40" spans="1:50" s="7" customFormat="1" ht="54" customHeight="1">
      <c r="A40" s="59"/>
      <c r="B40" s="15" t="s">
        <v>143</v>
      </c>
      <c r="C40" s="18" t="s">
        <v>122</v>
      </c>
      <c r="D40" s="23">
        <f t="shared" si="16"/>
        <v>88</v>
      </c>
      <c r="E40" s="23">
        <f t="shared" si="17"/>
        <v>38</v>
      </c>
      <c r="F40" s="24">
        <f t="shared" si="18"/>
        <v>0</v>
      </c>
      <c r="G40" s="24">
        <f t="shared" si="19"/>
        <v>28</v>
      </c>
      <c r="H40" s="45">
        <v>10</v>
      </c>
      <c r="I40" s="45">
        <v>10</v>
      </c>
      <c r="J40" s="45">
        <v>4</v>
      </c>
      <c r="K40" s="45">
        <v>4</v>
      </c>
      <c r="L40" s="24">
        <f t="shared" si="20"/>
        <v>10</v>
      </c>
      <c r="M40" s="23">
        <f t="shared" si="21"/>
        <v>50</v>
      </c>
      <c r="N40" s="26"/>
      <c r="O40" s="26"/>
      <c r="P40" s="26"/>
      <c r="Q40" s="26"/>
      <c r="R40" s="26"/>
      <c r="S40" s="26"/>
      <c r="T40" s="26"/>
      <c r="U40" s="26"/>
      <c r="V40" s="26"/>
      <c r="W40" s="26">
        <v>16</v>
      </c>
      <c r="X40" s="26">
        <v>5</v>
      </c>
      <c r="Y40" s="26">
        <v>30</v>
      </c>
      <c r="Z40" s="26"/>
      <c r="AA40" s="26">
        <v>12</v>
      </c>
      <c r="AB40" s="26">
        <v>5</v>
      </c>
      <c r="AC40" s="26">
        <v>20</v>
      </c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X40" s="36"/>
    </row>
    <row r="41" spans="1:50" s="7" customFormat="1" ht="38.25" customHeight="1">
      <c r="A41" s="59"/>
      <c r="B41" s="15" t="s">
        <v>144</v>
      </c>
      <c r="C41" s="18" t="s">
        <v>122</v>
      </c>
      <c r="D41" s="23">
        <f t="shared" si="16"/>
        <v>88</v>
      </c>
      <c r="E41" s="23">
        <f t="shared" si="17"/>
        <v>38</v>
      </c>
      <c r="F41" s="24">
        <f t="shared" si="18"/>
        <v>0</v>
      </c>
      <c r="G41" s="24">
        <f t="shared" si="19"/>
        <v>28</v>
      </c>
      <c r="H41" s="45">
        <v>10</v>
      </c>
      <c r="I41" s="45">
        <v>10</v>
      </c>
      <c r="J41" s="45">
        <v>4</v>
      </c>
      <c r="K41" s="45">
        <v>4</v>
      </c>
      <c r="L41" s="24">
        <f t="shared" si="20"/>
        <v>10</v>
      </c>
      <c r="M41" s="23">
        <f t="shared" si="21"/>
        <v>50</v>
      </c>
      <c r="N41" s="26"/>
      <c r="O41" s="26"/>
      <c r="P41" s="26"/>
      <c r="Q41" s="26"/>
      <c r="R41" s="26"/>
      <c r="S41" s="26"/>
      <c r="T41" s="26"/>
      <c r="U41" s="26"/>
      <c r="V41" s="26"/>
      <c r="W41" s="26">
        <v>16</v>
      </c>
      <c r="X41" s="26">
        <v>5</v>
      </c>
      <c r="Y41" s="26">
        <v>30</v>
      </c>
      <c r="Z41" s="26"/>
      <c r="AA41" s="26">
        <v>12</v>
      </c>
      <c r="AB41" s="26">
        <v>5</v>
      </c>
      <c r="AC41" s="26">
        <v>20</v>
      </c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X41" s="36"/>
    </row>
    <row r="42" spans="1:50" s="7" customFormat="1" ht="56.25" customHeight="1">
      <c r="A42" s="59"/>
      <c r="B42" s="15" t="s">
        <v>145</v>
      </c>
      <c r="C42" s="18" t="s">
        <v>122</v>
      </c>
      <c r="D42" s="23">
        <f t="shared" si="16"/>
        <v>88</v>
      </c>
      <c r="E42" s="23">
        <f t="shared" si="17"/>
        <v>38</v>
      </c>
      <c r="F42" s="24">
        <f t="shared" si="18"/>
        <v>0</v>
      </c>
      <c r="G42" s="24">
        <f t="shared" si="19"/>
        <v>28</v>
      </c>
      <c r="H42" s="45">
        <v>10</v>
      </c>
      <c r="I42" s="45">
        <v>10</v>
      </c>
      <c r="J42" s="45">
        <v>4</v>
      </c>
      <c r="K42" s="45">
        <v>4</v>
      </c>
      <c r="L42" s="24">
        <f t="shared" si="20"/>
        <v>10</v>
      </c>
      <c r="M42" s="23">
        <f t="shared" si="21"/>
        <v>50</v>
      </c>
      <c r="N42" s="26"/>
      <c r="O42" s="26"/>
      <c r="P42" s="26"/>
      <c r="Q42" s="26"/>
      <c r="R42" s="26"/>
      <c r="S42" s="26"/>
      <c r="T42" s="26"/>
      <c r="U42" s="26"/>
      <c r="V42" s="26"/>
      <c r="W42" s="26">
        <v>16</v>
      </c>
      <c r="X42" s="26">
        <v>5</v>
      </c>
      <c r="Y42" s="26">
        <v>30</v>
      </c>
      <c r="Z42" s="26"/>
      <c r="AA42" s="26">
        <v>12</v>
      </c>
      <c r="AB42" s="26">
        <v>5</v>
      </c>
      <c r="AC42" s="26">
        <v>20</v>
      </c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X42" s="36"/>
    </row>
    <row r="43" spans="1:50" s="7" customFormat="1" ht="58.5" customHeight="1">
      <c r="A43" s="59"/>
      <c r="B43" s="15" t="s">
        <v>146</v>
      </c>
      <c r="C43" s="18" t="s">
        <v>122</v>
      </c>
      <c r="D43" s="23">
        <f t="shared" si="16"/>
        <v>88</v>
      </c>
      <c r="E43" s="23">
        <f t="shared" si="17"/>
        <v>38</v>
      </c>
      <c r="F43" s="24">
        <f t="shared" si="18"/>
        <v>0</v>
      </c>
      <c r="G43" s="24">
        <f t="shared" si="19"/>
        <v>28</v>
      </c>
      <c r="H43" s="45">
        <v>10</v>
      </c>
      <c r="I43" s="45">
        <v>10</v>
      </c>
      <c r="J43" s="45">
        <v>4</v>
      </c>
      <c r="K43" s="45">
        <v>4</v>
      </c>
      <c r="L43" s="24">
        <f t="shared" si="20"/>
        <v>10</v>
      </c>
      <c r="M43" s="23">
        <f t="shared" si="21"/>
        <v>50</v>
      </c>
      <c r="N43" s="26"/>
      <c r="O43" s="26"/>
      <c r="P43" s="26"/>
      <c r="Q43" s="26"/>
      <c r="R43" s="26"/>
      <c r="S43" s="26"/>
      <c r="T43" s="26"/>
      <c r="U43" s="26"/>
      <c r="V43" s="26"/>
      <c r="W43" s="26">
        <v>16</v>
      </c>
      <c r="X43" s="26">
        <v>5</v>
      </c>
      <c r="Y43" s="26">
        <v>30</v>
      </c>
      <c r="Z43" s="26"/>
      <c r="AA43" s="26">
        <v>12</v>
      </c>
      <c r="AB43" s="26">
        <v>5</v>
      </c>
      <c r="AC43" s="26">
        <v>20</v>
      </c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X43" s="36"/>
    </row>
    <row r="44" spans="1:50" s="7" customFormat="1" ht="57.75" customHeight="1">
      <c r="A44" s="59"/>
      <c r="B44" s="15" t="s">
        <v>147</v>
      </c>
      <c r="C44" s="18" t="s">
        <v>122</v>
      </c>
      <c r="D44" s="23">
        <f t="shared" si="16"/>
        <v>88</v>
      </c>
      <c r="E44" s="23">
        <f t="shared" si="17"/>
        <v>38</v>
      </c>
      <c r="F44" s="24">
        <f t="shared" si="18"/>
        <v>0</v>
      </c>
      <c r="G44" s="24">
        <f t="shared" si="19"/>
        <v>28</v>
      </c>
      <c r="H44" s="45">
        <v>10</v>
      </c>
      <c r="I44" s="45">
        <v>10</v>
      </c>
      <c r="J44" s="45">
        <v>4</v>
      </c>
      <c r="K44" s="45">
        <v>4</v>
      </c>
      <c r="L44" s="24">
        <f t="shared" si="20"/>
        <v>10</v>
      </c>
      <c r="M44" s="23">
        <f t="shared" si="21"/>
        <v>50</v>
      </c>
      <c r="N44" s="26"/>
      <c r="O44" s="26"/>
      <c r="P44" s="26"/>
      <c r="Q44" s="26"/>
      <c r="R44" s="26"/>
      <c r="S44" s="26"/>
      <c r="T44" s="26"/>
      <c r="U44" s="26"/>
      <c r="V44" s="26"/>
      <c r="W44" s="26">
        <v>16</v>
      </c>
      <c r="X44" s="26">
        <v>5</v>
      </c>
      <c r="Y44" s="26">
        <v>30</v>
      </c>
      <c r="Z44" s="26"/>
      <c r="AA44" s="26">
        <v>12</v>
      </c>
      <c r="AB44" s="26">
        <v>5</v>
      </c>
      <c r="AC44" s="26">
        <v>20</v>
      </c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X44" s="36"/>
    </row>
    <row r="45" spans="1:50" s="7" customFormat="1" ht="57.75" customHeight="1">
      <c r="A45" s="60"/>
      <c r="B45" s="15" t="s">
        <v>148</v>
      </c>
      <c r="C45" s="18" t="s">
        <v>111</v>
      </c>
      <c r="D45" s="23">
        <f t="shared" si="16"/>
        <v>31</v>
      </c>
      <c r="E45" s="23">
        <f t="shared" si="17"/>
        <v>11</v>
      </c>
      <c r="F45" s="24">
        <f t="shared" si="18"/>
        <v>0</v>
      </c>
      <c r="G45" s="24">
        <f t="shared" si="19"/>
        <v>6</v>
      </c>
      <c r="H45" s="49"/>
      <c r="I45" s="45">
        <v>6</v>
      </c>
      <c r="J45" s="49"/>
      <c r="K45" s="49"/>
      <c r="L45" s="24">
        <f t="shared" si="20"/>
        <v>5</v>
      </c>
      <c r="M45" s="23">
        <f t="shared" si="21"/>
        <v>20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>
        <v>6</v>
      </c>
      <c r="AB45" s="26">
        <v>5</v>
      </c>
      <c r="AC45" s="26">
        <v>20</v>
      </c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X45" s="36"/>
    </row>
    <row r="46" spans="1:50" s="7" customFormat="1" ht="35.25">
      <c r="A46" s="14" t="s">
        <v>7</v>
      </c>
      <c r="B46" s="15" t="s">
        <v>99</v>
      </c>
      <c r="C46" s="18" t="s">
        <v>123</v>
      </c>
      <c r="D46" s="23">
        <f t="shared" si="16"/>
        <v>75</v>
      </c>
      <c r="E46" s="23">
        <f t="shared" si="17"/>
        <v>25</v>
      </c>
      <c r="F46" s="24">
        <f t="shared" si="18"/>
        <v>10</v>
      </c>
      <c r="G46" s="44">
        <f t="shared" si="19"/>
        <v>10</v>
      </c>
      <c r="H46" s="45">
        <v>2.3</v>
      </c>
      <c r="I46" s="45">
        <v>5</v>
      </c>
      <c r="J46" s="49"/>
      <c r="K46" s="49"/>
      <c r="L46" s="24">
        <f t="shared" si="20"/>
        <v>5</v>
      </c>
      <c r="M46" s="23">
        <f t="shared" si="21"/>
        <v>50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>
        <v>10</v>
      </c>
      <c r="AE46" s="26">
        <v>10</v>
      </c>
      <c r="AF46" s="26">
        <v>5</v>
      </c>
      <c r="AG46" s="26">
        <v>50</v>
      </c>
      <c r="AH46" s="26"/>
      <c r="AI46" s="26"/>
      <c r="AJ46" s="26"/>
      <c r="AK46" s="26"/>
      <c r="AL46" s="26"/>
      <c r="AM46" s="26"/>
      <c r="AN46" s="26"/>
      <c r="AO46" s="26"/>
      <c r="AP46" s="26">
        <v>3</v>
      </c>
      <c r="AQ46" s="26"/>
      <c r="AR46" s="26">
        <v>1</v>
      </c>
      <c r="AS46" s="26"/>
      <c r="AT46" s="26">
        <v>2</v>
      </c>
      <c r="AU46" s="26"/>
      <c r="AV46" s="26"/>
      <c r="AX46" s="36"/>
    </row>
    <row r="47" spans="1:50" s="7" customFormat="1" ht="35.25">
      <c r="A47" s="14" t="s">
        <v>6</v>
      </c>
      <c r="B47" s="15" t="s">
        <v>83</v>
      </c>
      <c r="C47" s="18" t="s">
        <v>123</v>
      </c>
      <c r="D47" s="23">
        <f t="shared" si="16"/>
        <v>75</v>
      </c>
      <c r="E47" s="23">
        <f t="shared" si="17"/>
        <v>15</v>
      </c>
      <c r="F47" s="24">
        <f t="shared" si="18"/>
        <v>0</v>
      </c>
      <c r="G47" s="24">
        <f t="shared" si="19"/>
        <v>10</v>
      </c>
      <c r="H47" s="45">
        <v>8</v>
      </c>
      <c r="I47" s="45"/>
      <c r="J47" s="45"/>
      <c r="K47" s="45">
        <v>2</v>
      </c>
      <c r="L47" s="24">
        <f t="shared" si="20"/>
        <v>5</v>
      </c>
      <c r="M47" s="23">
        <f t="shared" si="21"/>
        <v>60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>
        <v>10</v>
      </c>
      <c r="AF47" s="26">
        <v>5</v>
      </c>
      <c r="AG47" s="26">
        <v>60</v>
      </c>
      <c r="AH47" s="26"/>
      <c r="AI47" s="26"/>
      <c r="AJ47" s="26"/>
      <c r="AK47" s="26"/>
      <c r="AL47" s="26"/>
      <c r="AM47" s="26"/>
      <c r="AN47" s="26"/>
      <c r="AO47" s="26"/>
      <c r="AP47" s="26">
        <v>3</v>
      </c>
      <c r="AQ47" s="26"/>
      <c r="AR47" s="26">
        <v>1</v>
      </c>
      <c r="AS47" s="26"/>
      <c r="AT47" s="26">
        <v>3</v>
      </c>
      <c r="AU47" s="26"/>
      <c r="AV47" s="26"/>
      <c r="AX47" s="36"/>
    </row>
    <row r="48" spans="1:50" s="7" customFormat="1" ht="35.25">
      <c r="A48" s="14" t="s">
        <v>5</v>
      </c>
      <c r="B48" s="15" t="s">
        <v>84</v>
      </c>
      <c r="C48" s="18" t="s">
        <v>114</v>
      </c>
      <c r="D48" s="23">
        <f t="shared" si="16"/>
        <v>75</v>
      </c>
      <c r="E48" s="23">
        <f t="shared" si="17"/>
        <v>15</v>
      </c>
      <c r="F48" s="24">
        <f t="shared" si="18"/>
        <v>0</v>
      </c>
      <c r="G48" s="24">
        <f t="shared" si="19"/>
        <v>10</v>
      </c>
      <c r="H48" s="45"/>
      <c r="I48" s="45">
        <v>5</v>
      </c>
      <c r="J48" s="45">
        <v>3</v>
      </c>
      <c r="K48" s="45">
        <v>2</v>
      </c>
      <c r="L48" s="44">
        <f t="shared" si="20"/>
        <v>5</v>
      </c>
      <c r="M48" s="43">
        <f t="shared" si="21"/>
        <v>60</v>
      </c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>
        <v>10</v>
      </c>
      <c r="AJ48" s="26">
        <v>5</v>
      </c>
      <c r="AK48" s="26">
        <v>60</v>
      </c>
      <c r="AL48" s="26"/>
      <c r="AM48" s="26"/>
      <c r="AN48" s="26"/>
      <c r="AO48" s="26"/>
      <c r="AP48" s="26"/>
      <c r="AQ48" s="26">
        <v>3</v>
      </c>
      <c r="AR48" s="26">
        <v>1</v>
      </c>
      <c r="AS48" s="26"/>
      <c r="AT48" s="26">
        <v>3</v>
      </c>
      <c r="AU48" s="26"/>
      <c r="AV48" s="26"/>
      <c r="AX48" s="36"/>
    </row>
    <row r="49" spans="1:50" s="7" customFormat="1" ht="35.25">
      <c r="A49" s="14" t="s">
        <v>20</v>
      </c>
      <c r="B49" s="15" t="s">
        <v>93</v>
      </c>
      <c r="C49" s="18" t="s">
        <v>125</v>
      </c>
      <c r="D49" s="23">
        <f t="shared" si="16"/>
        <v>100</v>
      </c>
      <c r="E49" s="23">
        <f t="shared" si="17"/>
        <v>40</v>
      </c>
      <c r="F49" s="24">
        <f t="shared" si="18"/>
        <v>0</v>
      </c>
      <c r="G49" s="24">
        <f t="shared" si="19"/>
        <v>40</v>
      </c>
      <c r="H49" s="45">
        <v>4</v>
      </c>
      <c r="I49" s="45">
        <v>32</v>
      </c>
      <c r="J49" s="45">
        <v>4</v>
      </c>
      <c r="K49" s="45"/>
      <c r="L49" s="44">
        <f t="shared" si="20"/>
        <v>0</v>
      </c>
      <c r="M49" s="43">
        <f t="shared" si="21"/>
        <v>60</v>
      </c>
      <c r="N49" s="26"/>
      <c r="O49" s="26">
        <v>10</v>
      </c>
      <c r="P49" s="26"/>
      <c r="Q49" s="26">
        <v>15</v>
      </c>
      <c r="R49" s="26"/>
      <c r="S49" s="26">
        <v>10</v>
      </c>
      <c r="T49" s="26"/>
      <c r="U49" s="26">
        <v>15</v>
      </c>
      <c r="V49" s="26"/>
      <c r="W49" s="26">
        <v>10</v>
      </c>
      <c r="X49" s="26"/>
      <c r="Y49" s="26">
        <v>15</v>
      </c>
      <c r="Z49" s="26"/>
      <c r="AA49" s="26">
        <v>10</v>
      </c>
      <c r="AB49" s="26"/>
      <c r="AC49" s="26">
        <v>15</v>
      </c>
      <c r="AD49" s="26"/>
      <c r="AE49" s="26"/>
      <c r="AF49" s="26"/>
      <c r="AG49" s="26"/>
      <c r="AH49" s="26"/>
      <c r="AI49" s="26"/>
      <c r="AJ49" s="26"/>
      <c r="AK49" s="26"/>
      <c r="AL49" s="26">
        <v>1</v>
      </c>
      <c r="AM49" s="26">
        <v>1</v>
      </c>
      <c r="AN49" s="26">
        <v>1</v>
      </c>
      <c r="AO49" s="26">
        <v>1</v>
      </c>
      <c r="AP49" s="26"/>
      <c r="AQ49" s="26"/>
      <c r="AR49" s="26">
        <v>2</v>
      </c>
      <c r="AS49" s="26"/>
      <c r="AT49" s="26">
        <v>4</v>
      </c>
      <c r="AU49" s="26"/>
      <c r="AV49" s="26"/>
      <c r="AX49" s="36"/>
    </row>
    <row r="50" spans="1:50" s="7" customFormat="1" ht="35.25">
      <c r="A50" s="58" t="s">
        <v>21</v>
      </c>
      <c r="B50" s="15" t="s">
        <v>149</v>
      </c>
      <c r="C50" s="18" t="s">
        <v>124</v>
      </c>
      <c r="D50" s="23">
        <f t="shared" si="16"/>
        <v>150</v>
      </c>
      <c r="E50" s="23">
        <f t="shared" si="17"/>
        <v>42</v>
      </c>
      <c r="F50" s="24">
        <f t="shared" si="18"/>
        <v>0</v>
      </c>
      <c r="G50" s="24">
        <f t="shared" si="19"/>
        <v>42</v>
      </c>
      <c r="H50" s="45">
        <v>6</v>
      </c>
      <c r="I50" s="45">
        <v>18</v>
      </c>
      <c r="J50" s="45">
        <v>12</v>
      </c>
      <c r="K50" s="45">
        <v>6</v>
      </c>
      <c r="L50" s="44">
        <f t="shared" si="20"/>
        <v>0</v>
      </c>
      <c r="M50" s="43">
        <f t="shared" si="21"/>
        <v>108</v>
      </c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>
        <v>14</v>
      </c>
      <c r="AB50" s="26"/>
      <c r="AC50" s="26">
        <v>36</v>
      </c>
      <c r="AD50" s="26"/>
      <c r="AE50" s="26">
        <v>14</v>
      </c>
      <c r="AF50" s="26"/>
      <c r="AG50" s="26">
        <v>36</v>
      </c>
      <c r="AH50" s="26"/>
      <c r="AI50" s="26">
        <v>14</v>
      </c>
      <c r="AJ50" s="26"/>
      <c r="AK50" s="26">
        <v>36</v>
      </c>
      <c r="AL50" s="26"/>
      <c r="AM50" s="26"/>
      <c r="AN50" s="26"/>
      <c r="AO50" s="26">
        <v>2</v>
      </c>
      <c r="AP50" s="26">
        <v>2</v>
      </c>
      <c r="AQ50" s="26">
        <v>2</v>
      </c>
      <c r="AR50" s="26">
        <v>2</v>
      </c>
      <c r="AS50" s="26"/>
      <c r="AT50" s="26">
        <v>6</v>
      </c>
      <c r="AU50" s="26"/>
      <c r="AV50" s="26">
        <v>6</v>
      </c>
      <c r="AX50" s="36"/>
    </row>
    <row r="51" spans="1:50" s="7" customFormat="1" ht="38.25" customHeight="1">
      <c r="A51" s="59"/>
      <c r="B51" s="15" t="s">
        <v>134</v>
      </c>
      <c r="C51" s="18"/>
      <c r="D51" s="23"/>
      <c r="E51" s="23"/>
      <c r="F51" s="24"/>
      <c r="G51" s="24"/>
      <c r="H51" s="45"/>
      <c r="I51" s="45"/>
      <c r="J51" s="45"/>
      <c r="K51" s="45"/>
      <c r="L51" s="44"/>
      <c r="M51" s="43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X51" s="36"/>
    </row>
    <row r="52" spans="1:50" s="7" customFormat="1" ht="35.25">
      <c r="A52" s="59"/>
      <c r="B52" s="15" t="s">
        <v>135</v>
      </c>
      <c r="C52" s="18"/>
      <c r="D52" s="23"/>
      <c r="E52" s="23"/>
      <c r="F52" s="24"/>
      <c r="G52" s="24"/>
      <c r="H52" s="25"/>
      <c r="I52" s="25"/>
      <c r="J52" s="25"/>
      <c r="K52" s="25"/>
      <c r="L52" s="24"/>
      <c r="M52" s="23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X52" s="36"/>
    </row>
    <row r="53" spans="1:50" s="7" customFormat="1" ht="35.25">
      <c r="A53" s="59"/>
      <c r="B53" s="15" t="s">
        <v>136</v>
      </c>
      <c r="C53" s="18"/>
      <c r="D53" s="23"/>
      <c r="E53" s="23"/>
      <c r="F53" s="24"/>
      <c r="G53" s="24"/>
      <c r="H53" s="25"/>
      <c r="I53" s="25"/>
      <c r="J53" s="25"/>
      <c r="K53" s="25"/>
      <c r="L53" s="24"/>
      <c r="M53" s="23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X53" s="36"/>
    </row>
    <row r="54" spans="1:50" s="7" customFormat="1" ht="35.25">
      <c r="A54" s="59"/>
      <c r="B54" s="15" t="s">
        <v>137</v>
      </c>
      <c r="C54" s="18"/>
      <c r="D54" s="23"/>
      <c r="E54" s="23"/>
      <c r="F54" s="24"/>
      <c r="G54" s="24"/>
      <c r="H54" s="25"/>
      <c r="I54" s="25"/>
      <c r="J54" s="25"/>
      <c r="K54" s="25"/>
      <c r="L54" s="24"/>
      <c r="M54" s="23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X54" s="36"/>
    </row>
    <row r="55" spans="1:50" s="7" customFormat="1" ht="35.25">
      <c r="A55" s="59"/>
      <c r="B55" s="15" t="s">
        <v>138</v>
      </c>
      <c r="C55" s="18"/>
      <c r="D55" s="23"/>
      <c r="E55" s="23"/>
      <c r="F55" s="24"/>
      <c r="G55" s="24"/>
      <c r="H55" s="25"/>
      <c r="I55" s="25"/>
      <c r="J55" s="25"/>
      <c r="K55" s="25"/>
      <c r="L55" s="24"/>
      <c r="M55" s="23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X55" s="36"/>
    </row>
    <row r="56" spans="1:50" s="7" customFormat="1" ht="35.25">
      <c r="A56" s="59"/>
      <c r="B56" s="15" t="s">
        <v>139</v>
      </c>
      <c r="C56" s="18"/>
      <c r="D56" s="23"/>
      <c r="E56" s="23"/>
      <c r="F56" s="24"/>
      <c r="G56" s="24"/>
      <c r="H56" s="25"/>
      <c r="I56" s="25"/>
      <c r="J56" s="25"/>
      <c r="K56" s="25"/>
      <c r="L56" s="24"/>
      <c r="M56" s="23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X56" s="36"/>
    </row>
    <row r="57" spans="1:50" s="7" customFormat="1" ht="42.75" customHeight="1">
      <c r="A57" s="59"/>
      <c r="B57" s="15" t="s">
        <v>140</v>
      </c>
      <c r="C57" s="18"/>
      <c r="D57" s="23"/>
      <c r="E57" s="23"/>
      <c r="F57" s="24"/>
      <c r="G57" s="24"/>
      <c r="H57" s="25"/>
      <c r="I57" s="25"/>
      <c r="J57" s="25"/>
      <c r="K57" s="25"/>
      <c r="L57" s="24"/>
      <c r="M57" s="23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X57" s="36"/>
    </row>
    <row r="58" spans="1:50" s="7" customFormat="1" ht="58.5" customHeight="1">
      <c r="A58" s="60"/>
      <c r="B58" s="15" t="s">
        <v>141</v>
      </c>
      <c r="C58" s="18"/>
      <c r="D58" s="23"/>
      <c r="E58" s="23"/>
      <c r="F58" s="24"/>
      <c r="G58" s="24"/>
      <c r="H58" s="25"/>
      <c r="I58" s="25"/>
      <c r="J58" s="25"/>
      <c r="K58" s="25"/>
      <c r="L58" s="24"/>
      <c r="M58" s="23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X58" s="36"/>
    </row>
    <row r="59" spans="1:50" s="8" customFormat="1" ht="45.75">
      <c r="A59" s="13" t="s">
        <v>98</v>
      </c>
      <c r="B59" s="16" t="s">
        <v>104</v>
      </c>
      <c r="C59" s="13"/>
      <c r="D59" s="22">
        <f aca="true" t="shared" si="22" ref="D59:AV59">SUM(D60:D67)</f>
        <v>625</v>
      </c>
      <c r="E59" s="22">
        <f t="shared" si="22"/>
        <v>220</v>
      </c>
      <c r="F59" s="27">
        <f t="shared" si="22"/>
        <v>70</v>
      </c>
      <c r="G59" s="27">
        <f t="shared" si="22"/>
        <v>110</v>
      </c>
      <c r="H59" s="27">
        <f t="shared" si="22"/>
        <v>36</v>
      </c>
      <c r="I59" s="27">
        <f t="shared" si="22"/>
        <v>68</v>
      </c>
      <c r="J59" s="27">
        <f t="shared" si="22"/>
        <v>0</v>
      </c>
      <c r="K59" s="27">
        <f t="shared" si="22"/>
        <v>6</v>
      </c>
      <c r="L59" s="27">
        <f t="shared" si="22"/>
        <v>40</v>
      </c>
      <c r="M59" s="22">
        <f t="shared" si="22"/>
        <v>405</v>
      </c>
      <c r="N59" s="27">
        <f t="shared" si="22"/>
        <v>0</v>
      </c>
      <c r="O59" s="27">
        <f t="shared" si="22"/>
        <v>0</v>
      </c>
      <c r="P59" s="27">
        <f t="shared" si="22"/>
        <v>0</v>
      </c>
      <c r="Q59" s="27">
        <f t="shared" si="22"/>
        <v>0</v>
      </c>
      <c r="R59" s="27">
        <f t="shared" si="22"/>
        <v>0</v>
      </c>
      <c r="S59" s="27">
        <f t="shared" si="22"/>
        <v>0</v>
      </c>
      <c r="T59" s="27">
        <f t="shared" si="22"/>
        <v>0</v>
      </c>
      <c r="U59" s="27">
        <f t="shared" si="22"/>
        <v>0</v>
      </c>
      <c r="V59" s="27">
        <f t="shared" si="22"/>
        <v>40</v>
      </c>
      <c r="W59" s="27">
        <f t="shared" si="22"/>
        <v>20</v>
      </c>
      <c r="X59" s="27">
        <f t="shared" si="22"/>
        <v>10</v>
      </c>
      <c r="Y59" s="27">
        <f t="shared" si="22"/>
        <v>80</v>
      </c>
      <c r="Z59" s="27">
        <f t="shared" si="22"/>
        <v>20</v>
      </c>
      <c r="AA59" s="27">
        <f t="shared" si="22"/>
        <v>20</v>
      </c>
      <c r="AB59" s="27">
        <f t="shared" si="22"/>
        <v>5</v>
      </c>
      <c r="AC59" s="27">
        <f t="shared" si="22"/>
        <v>55</v>
      </c>
      <c r="AD59" s="27">
        <f t="shared" si="22"/>
        <v>10</v>
      </c>
      <c r="AE59" s="27">
        <f t="shared" si="22"/>
        <v>50</v>
      </c>
      <c r="AF59" s="27">
        <f t="shared" si="22"/>
        <v>10</v>
      </c>
      <c r="AG59" s="27">
        <f t="shared" si="22"/>
        <v>130</v>
      </c>
      <c r="AH59" s="27">
        <f t="shared" si="22"/>
        <v>0</v>
      </c>
      <c r="AI59" s="27">
        <f t="shared" si="22"/>
        <v>20</v>
      </c>
      <c r="AJ59" s="27">
        <f t="shared" si="22"/>
        <v>15</v>
      </c>
      <c r="AK59" s="27">
        <f t="shared" si="22"/>
        <v>140</v>
      </c>
      <c r="AL59" s="27">
        <f t="shared" si="22"/>
        <v>0</v>
      </c>
      <c r="AM59" s="27">
        <f t="shared" si="22"/>
        <v>0</v>
      </c>
      <c r="AN59" s="27">
        <f t="shared" si="22"/>
        <v>6</v>
      </c>
      <c r="AO59" s="27">
        <f t="shared" si="22"/>
        <v>4</v>
      </c>
      <c r="AP59" s="27">
        <f t="shared" si="22"/>
        <v>8</v>
      </c>
      <c r="AQ59" s="27">
        <f t="shared" si="22"/>
        <v>7</v>
      </c>
      <c r="AR59" s="27">
        <f t="shared" si="22"/>
        <v>9</v>
      </c>
      <c r="AS59" s="27">
        <f t="shared" si="22"/>
        <v>0</v>
      </c>
      <c r="AT59" s="27">
        <f t="shared" si="22"/>
        <v>19</v>
      </c>
      <c r="AU59" s="27">
        <f t="shared" si="22"/>
        <v>0</v>
      </c>
      <c r="AV59" s="27">
        <f t="shared" si="22"/>
        <v>25</v>
      </c>
      <c r="AX59" s="36"/>
    </row>
    <row r="60" spans="1:50" s="7" customFormat="1" ht="35.25">
      <c r="A60" s="14" t="s">
        <v>10</v>
      </c>
      <c r="B60" s="15" t="s">
        <v>85</v>
      </c>
      <c r="C60" s="18" t="s">
        <v>119</v>
      </c>
      <c r="D60" s="23">
        <f aca="true" t="shared" si="23" ref="D60:D67">SUM(E60,M60)</f>
        <v>50</v>
      </c>
      <c r="E60" s="23">
        <f aca="true" t="shared" si="24" ref="E60:E67">SUM(F60:G60,L60)</f>
        <v>20</v>
      </c>
      <c r="F60" s="24">
        <f aca="true" t="shared" si="25" ref="F60:G67">SUM(N60,R60,V60,Z60,AD60,AH60)</f>
        <v>20</v>
      </c>
      <c r="G60" s="24">
        <f t="shared" si="25"/>
        <v>0</v>
      </c>
      <c r="H60" s="45"/>
      <c r="I60" s="49"/>
      <c r="J60" s="49"/>
      <c r="K60" s="49"/>
      <c r="L60" s="24">
        <f aca="true" t="shared" si="26" ref="L60:M67">SUM(P60,T60,X60,AB60,AF60,AJ60)</f>
        <v>0</v>
      </c>
      <c r="M60" s="23">
        <f t="shared" si="26"/>
        <v>30</v>
      </c>
      <c r="N60" s="26"/>
      <c r="O60" s="26"/>
      <c r="P60" s="26"/>
      <c r="Q60" s="26"/>
      <c r="R60" s="26"/>
      <c r="S60" s="26"/>
      <c r="T60" s="26"/>
      <c r="U60" s="26"/>
      <c r="V60" s="26">
        <v>20</v>
      </c>
      <c r="W60" s="26"/>
      <c r="X60" s="26"/>
      <c r="Y60" s="26">
        <v>30</v>
      </c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>
        <v>2</v>
      </c>
      <c r="AO60" s="26"/>
      <c r="AP60" s="26"/>
      <c r="AQ60" s="26"/>
      <c r="AR60" s="26">
        <v>1</v>
      </c>
      <c r="AS60" s="26"/>
      <c r="AT60" s="26">
        <v>1</v>
      </c>
      <c r="AU60" s="26"/>
      <c r="AV60" s="26">
        <v>2</v>
      </c>
      <c r="AX60" s="36"/>
    </row>
    <row r="61" spans="1:50" s="7" customFormat="1" ht="35.25">
      <c r="A61" s="14" t="s">
        <v>9</v>
      </c>
      <c r="B61" s="15" t="s">
        <v>87</v>
      </c>
      <c r="C61" s="18" t="s">
        <v>126</v>
      </c>
      <c r="D61" s="23">
        <f t="shared" si="23"/>
        <v>50</v>
      </c>
      <c r="E61" s="23">
        <f t="shared" si="24"/>
        <v>20</v>
      </c>
      <c r="F61" s="24">
        <f t="shared" si="25"/>
        <v>10</v>
      </c>
      <c r="G61" s="24">
        <f t="shared" si="25"/>
        <v>10</v>
      </c>
      <c r="H61" s="45">
        <v>4</v>
      </c>
      <c r="I61" s="45">
        <v>6</v>
      </c>
      <c r="J61" s="49"/>
      <c r="K61" s="49"/>
      <c r="L61" s="24">
        <f t="shared" si="26"/>
        <v>0</v>
      </c>
      <c r="M61" s="23">
        <f t="shared" si="26"/>
        <v>30</v>
      </c>
      <c r="N61" s="26"/>
      <c r="O61" s="26"/>
      <c r="P61" s="26"/>
      <c r="Q61" s="26"/>
      <c r="R61" s="26"/>
      <c r="S61" s="26"/>
      <c r="T61" s="26"/>
      <c r="U61" s="26"/>
      <c r="V61" s="26">
        <v>10</v>
      </c>
      <c r="W61" s="26">
        <v>10</v>
      </c>
      <c r="X61" s="26"/>
      <c r="Y61" s="26">
        <v>30</v>
      </c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>
        <v>2</v>
      </c>
      <c r="AO61" s="26"/>
      <c r="AP61" s="26"/>
      <c r="AQ61" s="26"/>
      <c r="AR61" s="26">
        <v>1</v>
      </c>
      <c r="AS61" s="26"/>
      <c r="AT61" s="26">
        <v>1</v>
      </c>
      <c r="AU61" s="26"/>
      <c r="AV61" s="26">
        <v>2</v>
      </c>
      <c r="AX61" s="36"/>
    </row>
    <row r="62" spans="1:50" s="7" customFormat="1" ht="35.25">
      <c r="A62" s="14" t="s">
        <v>8</v>
      </c>
      <c r="B62" s="15" t="s">
        <v>86</v>
      </c>
      <c r="C62" s="18" t="s">
        <v>111</v>
      </c>
      <c r="D62" s="23">
        <f t="shared" si="23"/>
        <v>50</v>
      </c>
      <c r="E62" s="23">
        <f t="shared" si="24"/>
        <v>20</v>
      </c>
      <c r="F62" s="24">
        <f t="shared" si="25"/>
        <v>10</v>
      </c>
      <c r="G62" s="24">
        <f t="shared" si="25"/>
        <v>10</v>
      </c>
      <c r="H62" s="45">
        <v>4</v>
      </c>
      <c r="I62" s="45">
        <v>6</v>
      </c>
      <c r="J62" s="45"/>
      <c r="K62" s="49"/>
      <c r="L62" s="24">
        <f t="shared" si="26"/>
        <v>0</v>
      </c>
      <c r="M62" s="23">
        <f t="shared" si="26"/>
        <v>30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>
        <v>10</v>
      </c>
      <c r="AA62" s="26">
        <v>10</v>
      </c>
      <c r="AB62" s="26"/>
      <c r="AC62" s="26">
        <v>30</v>
      </c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>
        <v>2</v>
      </c>
      <c r="AP62" s="26"/>
      <c r="AQ62" s="26"/>
      <c r="AR62" s="26">
        <v>1</v>
      </c>
      <c r="AS62" s="26"/>
      <c r="AT62" s="26">
        <v>1</v>
      </c>
      <c r="AU62" s="26"/>
      <c r="AV62" s="26">
        <v>2</v>
      </c>
      <c r="AX62" s="36"/>
    </row>
    <row r="63" spans="1:50" s="7" customFormat="1" ht="35.25">
      <c r="A63" s="14" t="s">
        <v>7</v>
      </c>
      <c r="B63" s="15" t="s">
        <v>88</v>
      </c>
      <c r="C63" s="18" t="s">
        <v>123</v>
      </c>
      <c r="D63" s="23">
        <f t="shared" si="23"/>
        <v>50</v>
      </c>
      <c r="E63" s="23">
        <f t="shared" si="24"/>
        <v>20</v>
      </c>
      <c r="F63" s="24">
        <f t="shared" si="25"/>
        <v>10</v>
      </c>
      <c r="G63" s="24">
        <f t="shared" si="25"/>
        <v>10</v>
      </c>
      <c r="H63" s="45">
        <v>4</v>
      </c>
      <c r="I63" s="45">
        <v>6</v>
      </c>
      <c r="J63" s="49"/>
      <c r="K63" s="49"/>
      <c r="L63" s="24">
        <f t="shared" si="26"/>
        <v>0</v>
      </c>
      <c r="M63" s="23">
        <f t="shared" si="26"/>
        <v>30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>
        <v>10</v>
      </c>
      <c r="AE63" s="26">
        <v>10</v>
      </c>
      <c r="AF63" s="26"/>
      <c r="AG63" s="26">
        <v>30</v>
      </c>
      <c r="AH63" s="26"/>
      <c r="AI63" s="26"/>
      <c r="AJ63" s="26"/>
      <c r="AK63" s="26"/>
      <c r="AL63" s="26"/>
      <c r="AM63" s="26"/>
      <c r="AN63" s="26"/>
      <c r="AO63" s="26"/>
      <c r="AP63" s="26">
        <v>2</v>
      </c>
      <c r="AQ63" s="26"/>
      <c r="AR63" s="26">
        <v>1</v>
      </c>
      <c r="AS63" s="26"/>
      <c r="AT63" s="26">
        <v>1</v>
      </c>
      <c r="AU63" s="26"/>
      <c r="AV63" s="26">
        <v>2</v>
      </c>
      <c r="AX63" s="36"/>
    </row>
    <row r="64" spans="1:50" s="7" customFormat="1" ht="35.25">
      <c r="A64" s="14" t="s">
        <v>6</v>
      </c>
      <c r="B64" s="15" t="s">
        <v>89</v>
      </c>
      <c r="C64" s="18" t="s">
        <v>126</v>
      </c>
      <c r="D64" s="23">
        <f t="shared" si="23"/>
        <v>50</v>
      </c>
      <c r="E64" s="23">
        <f t="shared" si="24"/>
        <v>30</v>
      </c>
      <c r="F64" s="24">
        <f t="shared" si="25"/>
        <v>10</v>
      </c>
      <c r="G64" s="24">
        <f t="shared" si="25"/>
        <v>10</v>
      </c>
      <c r="H64" s="45">
        <v>4</v>
      </c>
      <c r="I64" s="45">
        <v>6</v>
      </c>
      <c r="J64" s="49"/>
      <c r="K64" s="49"/>
      <c r="L64" s="24">
        <f t="shared" si="26"/>
        <v>10</v>
      </c>
      <c r="M64" s="23">
        <f t="shared" si="26"/>
        <v>20</v>
      </c>
      <c r="N64" s="26"/>
      <c r="O64" s="26"/>
      <c r="P64" s="26"/>
      <c r="Q64" s="26"/>
      <c r="R64" s="26"/>
      <c r="S64" s="26"/>
      <c r="T64" s="26"/>
      <c r="U64" s="26"/>
      <c r="V64" s="26">
        <v>10</v>
      </c>
      <c r="W64" s="26">
        <v>10</v>
      </c>
      <c r="X64" s="26">
        <v>10</v>
      </c>
      <c r="Y64" s="26">
        <v>20</v>
      </c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>
        <v>2</v>
      </c>
      <c r="AO64" s="26"/>
      <c r="AP64" s="26"/>
      <c r="AQ64" s="26"/>
      <c r="AR64" s="26">
        <v>1</v>
      </c>
      <c r="AS64" s="26"/>
      <c r="AT64" s="26">
        <v>1</v>
      </c>
      <c r="AU64" s="26"/>
      <c r="AV64" s="26">
        <v>2</v>
      </c>
      <c r="AX64" s="36"/>
    </row>
    <row r="65" spans="1:50" s="7" customFormat="1" ht="35.25">
      <c r="A65" s="14" t="s">
        <v>5</v>
      </c>
      <c r="B65" s="15" t="s">
        <v>91</v>
      </c>
      <c r="C65" s="18" t="s">
        <v>123</v>
      </c>
      <c r="D65" s="23">
        <f t="shared" si="23"/>
        <v>50</v>
      </c>
      <c r="E65" s="23">
        <f t="shared" si="24"/>
        <v>25</v>
      </c>
      <c r="F65" s="24">
        <f t="shared" si="25"/>
        <v>0</v>
      </c>
      <c r="G65" s="24">
        <f t="shared" si="25"/>
        <v>20</v>
      </c>
      <c r="H65" s="45">
        <v>5</v>
      </c>
      <c r="I65" s="45">
        <v>15</v>
      </c>
      <c r="J65" s="49"/>
      <c r="K65" s="49"/>
      <c r="L65" s="24">
        <f t="shared" si="26"/>
        <v>5</v>
      </c>
      <c r="M65" s="23">
        <f t="shared" si="26"/>
        <v>25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>
        <v>20</v>
      </c>
      <c r="AF65" s="26">
        <v>5</v>
      </c>
      <c r="AG65" s="26">
        <v>25</v>
      </c>
      <c r="AH65" s="26"/>
      <c r="AI65" s="26"/>
      <c r="AJ65" s="26"/>
      <c r="AK65" s="26"/>
      <c r="AL65" s="26"/>
      <c r="AM65" s="26"/>
      <c r="AN65" s="26"/>
      <c r="AO65" s="26"/>
      <c r="AP65" s="26">
        <v>2</v>
      </c>
      <c r="AQ65" s="26"/>
      <c r="AR65" s="26">
        <v>1</v>
      </c>
      <c r="AS65" s="26"/>
      <c r="AT65" s="26">
        <v>2</v>
      </c>
      <c r="AU65" s="26"/>
      <c r="AV65" s="26">
        <v>2</v>
      </c>
      <c r="AX65" s="36"/>
    </row>
    <row r="66" spans="1:50" s="7" customFormat="1" ht="35.25">
      <c r="A66" s="14" t="s">
        <v>20</v>
      </c>
      <c r="B66" s="15" t="s">
        <v>90</v>
      </c>
      <c r="C66" s="18" t="s">
        <v>114</v>
      </c>
      <c r="D66" s="23">
        <f t="shared" si="23"/>
        <v>175</v>
      </c>
      <c r="E66" s="23">
        <f t="shared" si="24"/>
        <v>35</v>
      </c>
      <c r="F66" s="24">
        <f t="shared" si="25"/>
        <v>0</v>
      </c>
      <c r="G66" s="24">
        <f t="shared" si="25"/>
        <v>20</v>
      </c>
      <c r="H66" s="45">
        <v>5</v>
      </c>
      <c r="I66" s="45">
        <v>15</v>
      </c>
      <c r="J66" s="45"/>
      <c r="K66" s="45"/>
      <c r="L66" s="24">
        <f t="shared" si="26"/>
        <v>15</v>
      </c>
      <c r="M66" s="23">
        <f t="shared" si="26"/>
        <v>140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>
        <v>20</v>
      </c>
      <c r="AJ66" s="26">
        <v>15</v>
      </c>
      <c r="AK66" s="26">
        <v>140</v>
      </c>
      <c r="AL66" s="26"/>
      <c r="AM66" s="26"/>
      <c r="AN66" s="26"/>
      <c r="AO66" s="26"/>
      <c r="AP66" s="26"/>
      <c r="AQ66" s="26">
        <v>7</v>
      </c>
      <c r="AR66" s="26">
        <v>1</v>
      </c>
      <c r="AS66" s="26"/>
      <c r="AT66" s="26">
        <v>7</v>
      </c>
      <c r="AU66" s="26"/>
      <c r="AV66" s="26">
        <v>7</v>
      </c>
      <c r="AX66" s="36"/>
    </row>
    <row r="67" spans="1:50" s="7" customFormat="1" ht="35.25">
      <c r="A67" s="14" t="s">
        <v>21</v>
      </c>
      <c r="B67" s="15" t="s">
        <v>92</v>
      </c>
      <c r="C67" s="18" t="s">
        <v>127</v>
      </c>
      <c r="D67" s="23">
        <f t="shared" si="23"/>
        <v>150</v>
      </c>
      <c r="E67" s="23">
        <f t="shared" si="24"/>
        <v>50</v>
      </c>
      <c r="F67" s="24">
        <f t="shared" si="25"/>
        <v>10</v>
      </c>
      <c r="G67" s="44">
        <f t="shared" si="25"/>
        <v>30</v>
      </c>
      <c r="H67" s="45">
        <v>10</v>
      </c>
      <c r="I67" s="45">
        <v>14</v>
      </c>
      <c r="J67" s="45"/>
      <c r="K67" s="45">
        <v>6</v>
      </c>
      <c r="L67" s="44">
        <f t="shared" si="26"/>
        <v>10</v>
      </c>
      <c r="M67" s="23">
        <f t="shared" si="26"/>
        <v>100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>
        <v>10</v>
      </c>
      <c r="AA67" s="26">
        <v>10</v>
      </c>
      <c r="AB67" s="26">
        <v>5</v>
      </c>
      <c r="AC67" s="26">
        <v>25</v>
      </c>
      <c r="AD67" s="26"/>
      <c r="AE67" s="26">
        <v>20</v>
      </c>
      <c r="AF67" s="26">
        <v>5</v>
      </c>
      <c r="AG67" s="26">
        <v>75</v>
      </c>
      <c r="AH67" s="26"/>
      <c r="AI67" s="26"/>
      <c r="AJ67" s="26"/>
      <c r="AK67" s="26"/>
      <c r="AL67" s="26"/>
      <c r="AM67" s="26"/>
      <c r="AN67" s="26"/>
      <c r="AO67" s="26">
        <v>2</v>
      </c>
      <c r="AP67" s="26">
        <v>4</v>
      </c>
      <c r="AQ67" s="26"/>
      <c r="AR67" s="26">
        <v>2</v>
      </c>
      <c r="AS67" s="26"/>
      <c r="AT67" s="26">
        <v>5</v>
      </c>
      <c r="AU67" s="26"/>
      <c r="AV67" s="26">
        <v>6</v>
      </c>
      <c r="AX67" s="36"/>
    </row>
    <row r="68" spans="1:48" s="7" customFormat="1" ht="35.25">
      <c r="A68" s="50" t="s">
        <v>94</v>
      </c>
      <c r="B68" s="50"/>
      <c r="C68" s="50"/>
      <c r="D68" s="51">
        <f>SUM(D8,D12,D19,D34,D59)</f>
        <v>4530</v>
      </c>
      <c r="E68" s="51">
        <f>SUM(E8,E12,E19,E34,E59)</f>
        <v>1539</v>
      </c>
      <c r="F68" s="51">
        <f>SUM(F8,F12,F19,F34,F59)</f>
        <v>298</v>
      </c>
      <c r="G68" s="51">
        <f>SUM(G8,G12,G19,G34,G59)</f>
        <v>902</v>
      </c>
      <c r="H68" s="51">
        <f>SUM(H8,H12,H19,H34,H59)</f>
        <v>271.3</v>
      </c>
      <c r="I68" s="51">
        <f>SUM(I8,I12,I19,I34,I59)</f>
        <v>275</v>
      </c>
      <c r="J68" s="51">
        <f>SUM(J8,J12,J19,J34,J59)</f>
        <v>107</v>
      </c>
      <c r="K68" s="51">
        <f>SUM(K8,K12,K19,K34,K59)</f>
        <v>44</v>
      </c>
      <c r="L68" s="51">
        <f>SUM(L8,L12,L19,L34,L59)</f>
        <v>339</v>
      </c>
      <c r="M68" s="51">
        <f>SUM(M8,M12,M19,M34,M59)</f>
        <v>2991</v>
      </c>
      <c r="N68" s="23">
        <f>SUM(N8,N12,N19,N34,N59)</f>
        <v>72</v>
      </c>
      <c r="O68" s="23">
        <f>SUM(O8,O12,O19,O34,O59)</f>
        <v>194</v>
      </c>
      <c r="P68" s="23">
        <f>SUM(P8,P12,P19,P34,P59)</f>
        <v>40</v>
      </c>
      <c r="Q68" s="23">
        <f>SUM(Q8,Q12,Q19,Q34,Q59)</f>
        <v>450</v>
      </c>
      <c r="R68" s="23">
        <f>SUM(R8,R12,R19,R34,R59)</f>
        <v>64</v>
      </c>
      <c r="S68" s="23">
        <f>SUM(S8,S12,S19,S34,S59)</f>
        <v>120</v>
      </c>
      <c r="T68" s="23">
        <f>SUM(T8,T12,T19,T34,T59)</f>
        <v>40</v>
      </c>
      <c r="U68" s="23">
        <f>SUM(U8,U12,U19,U34,U59)</f>
        <v>527</v>
      </c>
      <c r="V68" s="23">
        <f>SUM(V8,V12,V19,V34,V59)</f>
        <v>64</v>
      </c>
      <c r="W68" s="23">
        <f>SUM(W8,W12,W19,W34,W59)</f>
        <v>172</v>
      </c>
      <c r="X68" s="23">
        <f>SUM(X8,X12,X19,X34,X59)</f>
        <v>65</v>
      </c>
      <c r="Y68" s="23">
        <f>SUM(Y8,Y12,Y19,Y34,Y59)</f>
        <v>453</v>
      </c>
      <c r="Z68" s="23">
        <f>SUM(Z8,Z12,Z19,Z34,Z59)</f>
        <v>44</v>
      </c>
      <c r="AA68" s="23">
        <f>SUM(AA8,AA12,AA19,AA34,AA59)</f>
        <v>202</v>
      </c>
      <c r="AB68" s="23">
        <f>SUM(AB8,AB12,AB19,AB34,AB59)</f>
        <v>69</v>
      </c>
      <c r="AC68" s="23">
        <f>SUM(AC8,AC12,AC19,AC34,AC59)</f>
        <v>439</v>
      </c>
      <c r="AD68" s="23">
        <f>SUM(AD8,AD12,AD19,AD34,AD59)</f>
        <v>34</v>
      </c>
      <c r="AE68" s="23">
        <f>SUM(AE8,AE12,AE19,AE34,AE59)</f>
        <v>134</v>
      </c>
      <c r="AF68" s="23">
        <f>SUM(AF8,AF12,AF19,AF34,AF59)</f>
        <v>55</v>
      </c>
      <c r="AG68" s="23">
        <f>SUM(AG8,AG12,AG19,AG34,AG59)</f>
        <v>532</v>
      </c>
      <c r="AH68" s="23">
        <f>SUM(AH8,AH12,AH19,AH34,AH59)</f>
        <v>20</v>
      </c>
      <c r="AI68" s="23">
        <f>SUM(AI8,AI12,AI19,AI34,AI59)</f>
        <v>80</v>
      </c>
      <c r="AJ68" s="23">
        <f>SUM(AJ8,AJ12,AJ19,AJ34,AJ59)</f>
        <v>70</v>
      </c>
      <c r="AK68" s="23">
        <f>SUM(AK8,AK12,AK19,AK34,AK59)</f>
        <v>590</v>
      </c>
      <c r="AL68" s="23">
        <f>SUM(AL8,AL12,AL19,AL34,AL59)</f>
        <v>30</v>
      </c>
      <c r="AM68" s="23">
        <f>SUM(AM8,AM12,AM19,AM34,AM59)</f>
        <v>30</v>
      </c>
      <c r="AN68" s="23">
        <f>SUM(AN8,AN12,AN19,AN34,AN59)</f>
        <v>30</v>
      </c>
      <c r="AO68" s="23">
        <f>SUM(AO8,AO12,AO19,AO34,AO59)</f>
        <v>30</v>
      </c>
      <c r="AP68" s="23">
        <f>SUM(AP8,AP12,AP19,AP34,AP59)</f>
        <v>30</v>
      </c>
      <c r="AQ68" s="23">
        <f>SUM(AQ8,AQ12,AQ19,AQ34,AQ59)</f>
        <v>30</v>
      </c>
      <c r="AR68" s="51">
        <f>SUM(AR8,AR12,AR19,AR34,AR59)</f>
        <v>65</v>
      </c>
      <c r="AS68" s="51">
        <f>SUM(AS8,AS12,AS19,AS34,AS59)</f>
        <v>18</v>
      </c>
      <c r="AT68" s="51">
        <f>SUM(AT8,AT12,AT19,AT34,AT59)</f>
        <v>156</v>
      </c>
      <c r="AU68" s="51">
        <f>SUM(AU8,AU12,AU19,AU34,AU59)</f>
        <v>14</v>
      </c>
      <c r="AV68" s="51">
        <f>SUM(AV8,AV12,AV19,AV34,AV59)</f>
        <v>72</v>
      </c>
    </row>
    <row r="69" spans="1:48" s="7" customFormat="1" ht="35.25">
      <c r="A69" s="50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>
        <f>SUM(N68:Q68)</f>
        <v>756</v>
      </c>
      <c r="O69" s="51"/>
      <c r="P69" s="51"/>
      <c r="Q69" s="51"/>
      <c r="R69" s="51">
        <f>SUM(R68:U68)</f>
        <v>751</v>
      </c>
      <c r="S69" s="51"/>
      <c r="T69" s="51"/>
      <c r="U69" s="51"/>
      <c r="V69" s="51">
        <f>SUM(V68:Y68)</f>
        <v>754</v>
      </c>
      <c r="W69" s="51"/>
      <c r="X69" s="51"/>
      <c r="Y69" s="51"/>
      <c r="Z69" s="51">
        <f>SUM(Z68:AC68)</f>
        <v>754</v>
      </c>
      <c r="AA69" s="51"/>
      <c r="AB69" s="51"/>
      <c r="AC69" s="51"/>
      <c r="AD69" s="51">
        <f>SUM(AD68:AG68)</f>
        <v>755</v>
      </c>
      <c r="AE69" s="51"/>
      <c r="AF69" s="51"/>
      <c r="AG69" s="51"/>
      <c r="AH69" s="51">
        <f>SUM(AH68:AK68)</f>
        <v>760</v>
      </c>
      <c r="AI69" s="51"/>
      <c r="AJ69" s="51"/>
      <c r="AK69" s="51"/>
      <c r="AL69" s="51">
        <f>SUM(AL68:AQ68)</f>
        <v>180</v>
      </c>
      <c r="AM69" s="51"/>
      <c r="AN69" s="51"/>
      <c r="AO69" s="51"/>
      <c r="AP69" s="51"/>
      <c r="AQ69" s="51"/>
      <c r="AR69" s="51"/>
      <c r="AS69" s="51"/>
      <c r="AT69" s="51"/>
      <c r="AU69" s="51"/>
      <c r="AV69" s="51"/>
    </row>
    <row r="70" spans="1:48" s="7" customFormat="1" ht="35.25">
      <c r="A70" s="33"/>
      <c r="B70" s="33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</row>
    <row r="71" spans="1:48" s="7" customFormat="1" ht="35.25">
      <c r="A71" s="37" t="s">
        <v>156</v>
      </c>
      <c r="B71" s="38"/>
      <c r="C71" s="33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</row>
    <row r="72" spans="1:48" s="7" customFormat="1" ht="19.5" customHeight="1">
      <c r="A72" s="37"/>
      <c r="B72" s="38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</row>
    <row r="73" spans="1:48" s="7" customFormat="1" ht="35.25">
      <c r="A73" s="39" t="s">
        <v>155</v>
      </c>
      <c r="B73" s="38"/>
      <c r="C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</row>
    <row r="74" spans="1:48" s="7" customFormat="1" ht="35.25">
      <c r="A74" s="39" t="s">
        <v>151</v>
      </c>
      <c r="B74" s="38"/>
      <c r="C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</row>
    <row r="75" spans="1:48" s="7" customFormat="1" ht="35.25">
      <c r="A75" s="39" t="s">
        <v>152</v>
      </c>
      <c r="B75" s="38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</row>
    <row r="76" spans="1:48" s="7" customFormat="1" ht="35.25">
      <c r="A76" s="35" t="s">
        <v>153</v>
      </c>
      <c r="B76" s="33"/>
      <c r="C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</row>
    <row r="77" spans="1:48" s="7" customFormat="1" ht="35.25">
      <c r="A77" s="35" t="s">
        <v>130</v>
      </c>
      <c r="B77" s="33"/>
      <c r="C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</row>
    <row r="78" spans="1:48" s="7" customFormat="1" ht="35.25">
      <c r="A78" s="35" t="s">
        <v>109</v>
      </c>
      <c r="B78" s="33"/>
      <c r="C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</row>
    <row r="79" spans="1:48" s="7" customFormat="1" ht="35.25">
      <c r="A79" s="35"/>
      <c r="B79" s="33"/>
      <c r="C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</row>
    <row r="80" spans="1:48" s="7" customFormat="1" ht="35.25">
      <c r="A80" s="61" t="s">
        <v>157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34"/>
      <c r="AS80" s="34"/>
      <c r="AT80" s="34"/>
      <c r="AU80" s="34"/>
      <c r="AV80" s="34"/>
    </row>
    <row r="82" ht="35.25">
      <c r="A82" s="32"/>
    </row>
    <row r="83" ht="35.25">
      <c r="E83" s="31"/>
    </row>
    <row r="84" spans="5:6" ht="35.25">
      <c r="E84" s="31"/>
      <c r="F84" s="31"/>
    </row>
    <row r="85" spans="5:6" ht="35.25">
      <c r="E85" s="31"/>
      <c r="F85" s="31"/>
    </row>
  </sheetData>
  <sheetProtection/>
  <mergeCells count="69">
    <mergeCell ref="A80:Y80"/>
    <mergeCell ref="A68:C69"/>
    <mergeCell ref="D68:D69"/>
    <mergeCell ref="N69:Q69"/>
    <mergeCell ref="AS68:AS69"/>
    <mergeCell ref="R69:U69"/>
    <mergeCell ref="E68:E69"/>
    <mergeCell ref="F68:F69"/>
    <mergeCell ref="G68:G69"/>
    <mergeCell ref="H68:H69"/>
    <mergeCell ref="I68:I69"/>
    <mergeCell ref="AT68:AT69"/>
    <mergeCell ref="AD80:AG80"/>
    <mergeCell ref="AH80:AK80"/>
    <mergeCell ref="AD69:AG69"/>
    <mergeCell ref="AH69:AK69"/>
    <mergeCell ref="AR68:AR69"/>
    <mergeCell ref="J68:J69"/>
    <mergeCell ref="AU68:AU69"/>
    <mergeCell ref="AV68:AV69"/>
    <mergeCell ref="Z80:AC80"/>
    <mergeCell ref="AL80:AQ80"/>
    <mergeCell ref="V69:Y69"/>
    <mergeCell ref="Z69:AC69"/>
    <mergeCell ref="AL69:AQ69"/>
    <mergeCell ref="L68:L69"/>
    <mergeCell ref="M68:M69"/>
    <mergeCell ref="K68:K69"/>
    <mergeCell ref="AR5:AV5"/>
    <mergeCell ref="AL6:AL7"/>
    <mergeCell ref="AM6:AM7"/>
    <mergeCell ref="AV6:AV7"/>
    <mergeCell ref="AR6:AR7"/>
    <mergeCell ref="AL4:AV4"/>
    <mergeCell ref="AL5:AQ5"/>
    <mergeCell ref="A1:M1"/>
    <mergeCell ref="A4:A7"/>
    <mergeCell ref="C4:C7"/>
    <mergeCell ref="D4:M4"/>
    <mergeCell ref="B4:B7"/>
    <mergeCell ref="D5:D7"/>
    <mergeCell ref="H5:H7"/>
    <mergeCell ref="I5:I7"/>
    <mergeCell ref="N4:AK4"/>
    <mergeCell ref="N6:Q6"/>
    <mergeCell ref="R6:U6"/>
    <mergeCell ref="V6:Y6"/>
    <mergeCell ref="AD5:AK5"/>
    <mergeCell ref="AH6:AK6"/>
    <mergeCell ref="N5:U5"/>
    <mergeCell ref="AD6:AG6"/>
    <mergeCell ref="A50:A58"/>
    <mergeCell ref="M5:M7"/>
    <mergeCell ref="V5:AC5"/>
    <mergeCell ref="Z6:AC6"/>
    <mergeCell ref="G5:G7"/>
    <mergeCell ref="L5:L7"/>
    <mergeCell ref="J5:J7"/>
    <mergeCell ref="F5:F7"/>
    <mergeCell ref="K5:K7"/>
    <mergeCell ref="A37:A45"/>
    <mergeCell ref="E5:E7"/>
    <mergeCell ref="AU6:AU7"/>
    <mergeCell ref="AS6:AS7"/>
    <mergeCell ref="AT6:AT7"/>
    <mergeCell ref="AN6:AN7"/>
    <mergeCell ref="AQ6:AQ7"/>
    <mergeCell ref="AP6:AP7"/>
    <mergeCell ref="AO6:AO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Właściciel</cp:lastModifiedBy>
  <cp:lastPrinted>2013-04-08T14:22:20Z</cp:lastPrinted>
  <dcterms:created xsi:type="dcterms:W3CDTF">2000-08-09T08:42:37Z</dcterms:created>
  <dcterms:modified xsi:type="dcterms:W3CDTF">2013-04-08T14:23:08Z</dcterms:modified>
  <cp:category/>
  <cp:version/>
  <cp:contentType/>
  <cp:contentStatus/>
</cp:coreProperties>
</file>