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1"/>
  </bookViews>
  <sheets>
    <sheet name="EWzEP stacjon. " sheetId="1" r:id="rId1"/>
    <sheet name="EWzEP niestacjon." sheetId="2" r:id="rId2"/>
  </sheets>
  <definedNames>
    <definedName name="_xlnm.Print_Area" localSheetId="1">'EWzEP niestacjon.'!$A$1:$AA$69</definedName>
    <definedName name="_xlnm.Print_Area" localSheetId="0">'EWzEP stacjon. '!$A$1:$AA$71</definedName>
  </definedNames>
  <calcPr fullCalcOnLoad="1"/>
</workbook>
</file>

<file path=xl/sharedStrings.xml><?xml version="1.0" encoding="utf-8"?>
<sst xmlns="http://schemas.openxmlformats.org/spreadsheetml/2006/main" count="375" uniqueCount="122">
  <si>
    <t xml:space="preserve">   PLAN STUDIÓW STACJONARNYCH </t>
  </si>
  <si>
    <t>Studia licencjackie 3 - letnie (6 semestrów)</t>
  </si>
  <si>
    <t>Kierunek: PEDAGOGIKA</t>
  </si>
  <si>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</si>
  <si>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</si>
  <si>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</si>
  <si>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</si>
  <si>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</si>
  <si>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</si>
  <si>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</si>
  <si>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</si>
  <si>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</si>
  <si>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Konwersatoria</t>
  </si>
  <si>
    <t>Seminaria</t>
  </si>
  <si>
    <t>Zajęcia ter.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</si>
  <si>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</si>
  <si>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</si>
  <si>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</si>
  <si>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</si>
  <si>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</si>
  <si>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</si>
  <si>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</si>
  <si>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</si>
  <si>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</si>
  <si>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</si>
  <si>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>kon/ćw</t>
  </si>
  <si>
    <t>semestry</t>
  </si>
  <si>
    <t>A.</t>
  </si>
  <si>
    <t>GRUPA TREŚCI  KSZTAŁCENIA OGÓLNEGO</t>
  </si>
  <si>
    <t>1.</t>
  </si>
  <si>
    <t>Język obcy</t>
  </si>
  <si>
    <t>E/4</t>
  </si>
  <si>
    <t>2.</t>
  </si>
  <si>
    <t>Wychowanie fizyczne</t>
  </si>
  <si>
    <t>Zo/3</t>
  </si>
  <si>
    <t>3.</t>
  </si>
  <si>
    <t xml:space="preserve">B. </t>
  </si>
  <si>
    <t>GRUPA TREŚCI KSZTAŁCENIA PODSTAWOWEGO</t>
  </si>
  <si>
    <t>Filozofia</t>
  </si>
  <si>
    <t>Wprowadzenie do socjologii</t>
  </si>
  <si>
    <t>Zo/1</t>
  </si>
  <si>
    <t>Socjologia wychowania</t>
  </si>
  <si>
    <t>4.</t>
  </si>
  <si>
    <t>Psychologia ogólna</t>
  </si>
  <si>
    <t>E/1</t>
  </si>
  <si>
    <t>5.</t>
  </si>
  <si>
    <t>Psychologia rozwojowa i osobowości</t>
  </si>
  <si>
    <t>E/2</t>
  </si>
  <si>
    <t>6.</t>
  </si>
  <si>
    <t>Podstawy pedagogiki ogólnej</t>
  </si>
  <si>
    <t>7.</t>
  </si>
  <si>
    <t>Systemy pedagogiczne</t>
  </si>
  <si>
    <t>C.</t>
  </si>
  <si>
    <t>GRUPA TREŚCI KSZTAŁCENIA KIERUNKOWEGO</t>
  </si>
  <si>
    <t>Historia myśli pedagogicznej</t>
  </si>
  <si>
    <t>Teoretyczne podstawy wychowania</t>
  </si>
  <si>
    <t>E/3</t>
  </si>
  <si>
    <t>Teoretyczne podstawy kształcenia</t>
  </si>
  <si>
    <t>Pedagogika społeczna</t>
  </si>
  <si>
    <t>D.</t>
  </si>
  <si>
    <t>MODUŁ KSZTAŁCENIA KOMPETENCJI OGÓLNYCH NAUCZYCIELA</t>
  </si>
  <si>
    <t xml:space="preserve">Biomedyczne podstawy rozwoju </t>
  </si>
  <si>
    <t>Diagnostyka psychopedagogiczna</t>
  </si>
  <si>
    <t>Profilaktyka i promocja zdrowia</t>
  </si>
  <si>
    <t>Zo/6</t>
  </si>
  <si>
    <t>Zo/2</t>
  </si>
  <si>
    <t>Zo/4</t>
  </si>
  <si>
    <t>Zo/5</t>
  </si>
  <si>
    <t>8.</t>
  </si>
  <si>
    <t>Seminarium dyplomowe</t>
  </si>
  <si>
    <t>E.</t>
  </si>
  <si>
    <t>GRUPA TREŚCI SPECJALNOŚCIOWYCH: EDUKACJA WCZESNOSZKOLNA</t>
  </si>
  <si>
    <t xml:space="preserve">Muzyka w rozwoju dziecka </t>
  </si>
  <si>
    <t>Rysunek i sztuka widzenia dziecka</t>
  </si>
  <si>
    <t>Śpiew i gra na instrumencie szkolnym</t>
  </si>
  <si>
    <t>Teoria i metodyka edukacji wczesnoszkolnej</t>
  </si>
  <si>
    <t>9.</t>
  </si>
  <si>
    <t>10.</t>
  </si>
  <si>
    <t>F.</t>
  </si>
  <si>
    <t>OGÓŁEM</t>
  </si>
  <si>
    <t>E - egzamin</t>
  </si>
  <si>
    <t>Zo - zaliczenie z oceną</t>
  </si>
  <si>
    <t>zal - zaliczenie bez oceny</t>
  </si>
  <si>
    <t>Podstawy edukacji kulturalnej i regionalnej</t>
  </si>
  <si>
    <t>Podstawy prawne pracy nauczyciela z zasadami bhp</t>
  </si>
  <si>
    <t>Podstawy pedagogiki przedszkolnej</t>
  </si>
  <si>
    <t>Pismo i pisanie w edukacji dzieci</t>
  </si>
  <si>
    <t>Metodyka nauki czytania i mówienia</t>
  </si>
  <si>
    <t>Diagnozowanie i wspieranie rozwoju dziecka - indywidualnie i w grupie</t>
  </si>
  <si>
    <t>11.</t>
  </si>
  <si>
    <t>Metodyka wprowadzania dziecka w świat wartości</t>
  </si>
  <si>
    <t xml:space="preserve">Współczesne tendencje w pedagogice przedszkolnej i wczesnoszkolnej </t>
  </si>
  <si>
    <t>PRAKTYKI  PEDAGOGICZNE</t>
  </si>
  <si>
    <t>Z</t>
  </si>
  <si>
    <t>Zabawy w rozwoju dziecka</t>
  </si>
  <si>
    <t>Podstawy pedagogiki wczesnoszkolnej</t>
  </si>
  <si>
    <t>Teoria i metodyka wychowania oraz kształc.integrującego w przedszkolu</t>
  </si>
  <si>
    <t>Edukacja językowo-literacka dziecka z metodyką</t>
  </si>
  <si>
    <t xml:space="preserve">Edukacja matematyczna dziecka z metodyką </t>
  </si>
  <si>
    <t>Edukacja środowiskowa dziecka z metodyką</t>
  </si>
  <si>
    <t>Edukacja  muzyczna dziecka z metodyką</t>
  </si>
  <si>
    <t>Edukacja plastyczna dziecka z metodyką</t>
  </si>
  <si>
    <t>Edukacja techniczna dziecka z metodyką</t>
  </si>
  <si>
    <t>Edukacja motoryczno-zdrowotna dziecka z metodyką</t>
  </si>
  <si>
    <t>ważny od 1.10.2010 r. (wg standardów zatwierdzonych dla kierunku "pedagogika")</t>
  </si>
  <si>
    <t>Edukacja wczesnoszkolna z edukacją przedszkolną</t>
  </si>
  <si>
    <t>GRUPA TREŚCI SPECJALNOŚCIOWYCH: EDUKACJA PRZEDSZKOLNA</t>
  </si>
  <si>
    <t xml:space="preserve">Projektowanie dydaktyczne z elemen-tami terapii dziecka </t>
  </si>
  <si>
    <t>E/5</t>
  </si>
  <si>
    <t>od roku akad. 2010/2011</t>
  </si>
  <si>
    <t>Zo/5,6</t>
  </si>
  <si>
    <t>Przedmiot do wyboru - zaj. fakultatywne</t>
  </si>
  <si>
    <t>Emisja głosu z komunikacją interpersonalną</t>
  </si>
  <si>
    <t>Media i technologie informacyjne w edukacji</t>
  </si>
  <si>
    <t>Literatura  dla dzieci w edukacji wczesnoszkolnej</t>
  </si>
  <si>
    <t>Specjalność:</t>
  </si>
  <si>
    <t>Literatura dla dzieci w edukacji w przedszkolnej</t>
  </si>
  <si>
    <t>12.</t>
  </si>
  <si>
    <t xml:space="preserve">   PLAN STUDIÓW NIESTACJONARNYCH </t>
  </si>
  <si>
    <r>
      <t>Studenci odbywają praktykę pedagogiczną według odrębnego harmonogramu i instrukcji w wymiarze co najmnie</t>
    </r>
    <r>
      <rPr>
        <sz val="10"/>
        <rFont val="Times New Roman"/>
        <family val="1"/>
      </rPr>
      <t xml:space="preserve">j 180 </t>
    </r>
    <r>
      <rPr>
        <sz val="10"/>
        <rFont val="Times New Roman"/>
        <family val="1"/>
      </rPr>
      <t xml:space="preserve">godzin </t>
    </r>
  </si>
  <si>
    <t>Zo/3,5</t>
  </si>
  <si>
    <t>Podstawy psychopedagogiki wczesnoszkolnej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</si>
</sst>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"/>
      <family val="0"/>
    </font>
    <font>
      <b/>
      <sz val="10"/>
      <name val="Arial CE"/>
      <family val="0"/>
    </font>
    <font>
      <sz val="9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Arial CE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Times New Roman"/>
      <family val="1"/>
    </font>
    <font>
      <u val="single"/>
      <sz val="11"/>
      <name val="Arial CE"/>
      <family val="2"/>
    </font>
    <font>
      <b/>
      <sz val="18"/>
      <color indexed="62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2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38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Fill="1" applyBorder="1" applyAlignment="1">
      <alignment vertical="top" wrapText="1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5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B36">
      <selection activeCell="C40" sqref="C40"/>
    </sheetView>
  </sheetViews>
  <sheetFormatPr defaultColWidth="9.140625" defaultRowHeight="12.75"/>
  <cols>
    <col min="1" max="1" width="4.7109375" style="86" customWidth="1"/>
    <col min="2" max="2" width="31.00390625" style="0" customWidth="1"/>
    <col min="3" max="3" width="6.00390625" style="0" customWidth="1"/>
    <col min="4" max="4" width="7.140625" style="12" customWidth="1"/>
    <col min="5" max="5" width="4.8515625" style="0" customWidth="1"/>
    <col min="6" max="6" width="5.421875" style="0" customWidth="1"/>
    <col min="7" max="7" width="4.421875" style="0" customWidth="1"/>
    <col min="8" max="8" width="4.140625" style="0" customWidth="1"/>
    <col min="9" max="9" width="5.00390625" style="0" customWidth="1"/>
    <col min="10" max="15" width="3.7109375" style="0" customWidth="1"/>
    <col min="16" max="21" width="3.7109375" style="13" customWidth="1"/>
    <col min="22" max="27" width="3.7109375" style="0" customWidth="1"/>
  </cols>
  <sheetData>
    <row r="1" spans="1:27" ht="15">
      <c r="A1" s="1"/>
      <c r="B1" s="2"/>
      <c r="C1" s="3"/>
      <c r="D1" s="4"/>
      <c r="E1" s="3"/>
      <c r="F1" s="5"/>
      <c r="G1" s="5" t="s">
        <v>0</v>
      </c>
      <c r="H1" s="5"/>
      <c r="I1" s="5"/>
      <c r="J1" s="5"/>
      <c r="K1" s="5"/>
      <c r="L1" s="5"/>
      <c r="M1" s="5"/>
      <c r="N1" s="5"/>
      <c r="O1" s="4"/>
      <c r="P1" s="4"/>
      <c r="Q1" s="4"/>
      <c r="R1" s="4" t="s">
        <v>109</v>
      </c>
      <c r="S1" s="104"/>
      <c r="T1" s="102"/>
      <c r="U1" s="102"/>
      <c r="V1" s="1"/>
      <c r="W1" s="1"/>
      <c r="X1" s="103"/>
      <c r="Y1" s="6"/>
      <c r="Z1" s="6"/>
      <c r="AA1" s="3"/>
    </row>
    <row r="2" spans="1:27" ht="15">
      <c r="A2" s="1"/>
      <c r="B2" s="2"/>
      <c r="C2" s="3"/>
      <c r="D2" s="4" t="s">
        <v>104</v>
      </c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3"/>
      <c r="W2" s="3"/>
      <c r="X2" s="6"/>
      <c r="Y2" s="6"/>
      <c r="Z2" s="6"/>
      <c r="AA2" s="3"/>
    </row>
    <row r="3" spans="1:27" ht="21" customHeight="1">
      <c r="A3" s="7"/>
      <c r="B3" s="8" t="s">
        <v>1</v>
      </c>
      <c r="C3" s="9"/>
      <c r="D3" s="10"/>
      <c r="F3" s="11" t="s">
        <v>2</v>
      </c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9.5" customHeight="1">
      <c r="A4" s="7"/>
      <c r="B4" s="108" t="s">
        <v>115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5">
      <c r="A5" s="7"/>
      <c r="B5" s="8" t="s">
        <v>105</v>
      </c>
      <c r="C5" s="3"/>
      <c r="N5" s="8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2.2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27" s="14" customFormat="1" ht="12.75" customHeight="1" thickTop="1">
      <c r="A7" s="211" t="s">
        <v>3</v>
      </c>
      <c r="B7" s="226" t="s">
        <v>4</v>
      </c>
      <c r="C7" s="228" t="s">
        <v>5</v>
      </c>
      <c r="D7" s="193" t="s">
        <v>6</v>
      </c>
      <c r="E7" s="194"/>
      <c r="F7" s="194"/>
      <c r="G7" s="194"/>
      <c r="H7" s="194"/>
      <c r="I7" s="195"/>
      <c r="J7" s="213" t="s">
        <v>7</v>
      </c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214"/>
      <c r="V7" s="217" t="s">
        <v>8</v>
      </c>
      <c r="W7" s="218"/>
      <c r="X7" s="218"/>
      <c r="Y7" s="218"/>
      <c r="Z7" s="218"/>
      <c r="AA7" s="219"/>
    </row>
    <row r="8" spans="1:27" s="14" customFormat="1" ht="7.5" customHeight="1">
      <c r="A8" s="212"/>
      <c r="B8" s="227"/>
      <c r="C8" s="229"/>
      <c r="D8" s="196"/>
      <c r="E8" s="197"/>
      <c r="F8" s="197"/>
      <c r="G8" s="197"/>
      <c r="H8" s="197"/>
      <c r="I8" s="198"/>
      <c r="J8" s="215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216"/>
      <c r="V8" s="220"/>
      <c r="W8" s="221"/>
      <c r="X8" s="221"/>
      <c r="Y8" s="221"/>
      <c r="Z8" s="221"/>
      <c r="AA8" s="222"/>
    </row>
    <row r="9" spans="1:27" s="14" customFormat="1" ht="12.75">
      <c r="A9" s="212"/>
      <c r="B9" s="227"/>
      <c r="C9" s="229"/>
      <c r="D9" s="241" t="s">
        <v>9</v>
      </c>
      <c r="E9" s="199" t="s">
        <v>10</v>
      </c>
      <c r="F9" s="199" t="s">
        <v>11</v>
      </c>
      <c r="G9" s="199" t="s">
        <v>12</v>
      </c>
      <c r="H9" s="199" t="s">
        <v>13</v>
      </c>
      <c r="I9" s="205" t="s">
        <v>14</v>
      </c>
      <c r="J9" s="204" t="s">
        <v>15</v>
      </c>
      <c r="K9" s="202"/>
      <c r="L9" s="202"/>
      <c r="M9" s="203"/>
      <c r="N9" s="201" t="s">
        <v>16</v>
      </c>
      <c r="O9" s="202"/>
      <c r="P9" s="202"/>
      <c r="Q9" s="203"/>
      <c r="R9" s="231" t="s">
        <v>17</v>
      </c>
      <c r="S9" s="202"/>
      <c r="T9" s="202"/>
      <c r="U9" s="232"/>
      <c r="V9" s="220"/>
      <c r="W9" s="221"/>
      <c r="X9" s="221"/>
      <c r="Y9" s="221"/>
      <c r="Z9" s="221"/>
      <c r="AA9" s="222"/>
    </row>
    <row r="10" spans="1:27" s="14" customFormat="1" ht="12.75">
      <c r="A10" s="212"/>
      <c r="B10" s="227"/>
      <c r="C10" s="229"/>
      <c r="D10" s="241"/>
      <c r="E10" s="199"/>
      <c r="F10" s="199"/>
      <c r="G10" s="199"/>
      <c r="H10" s="199"/>
      <c r="I10" s="205"/>
      <c r="J10" s="204" t="s">
        <v>18</v>
      </c>
      <c r="K10" s="202"/>
      <c r="L10" s="202" t="s">
        <v>19</v>
      </c>
      <c r="M10" s="203"/>
      <c r="N10" s="201" t="s">
        <v>20</v>
      </c>
      <c r="O10" s="202"/>
      <c r="P10" s="202" t="s">
        <v>21</v>
      </c>
      <c r="Q10" s="203"/>
      <c r="R10" s="231" t="s">
        <v>22</v>
      </c>
      <c r="S10" s="202"/>
      <c r="T10" s="202" t="s">
        <v>23</v>
      </c>
      <c r="U10" s="232"/>
      <c r="V10" s="223"/>
      <c r="W10" s="224"/>
      <c r="X10" s="224"/>
      <c r="Y10" s="224"/>
      <c r="Z10" s="224"/>
      <c r="AA10" s="225"/>
    </row>
    <row r="11" spans="1:27" s="14" customFormat="1" ht="30.75" customHeight="1">
      <c r="A11" s="212"/>
      <c r="B11" s="227"/>
      <c r="C11" s="230"/>
      <c r="D11" s="242"/>
      <c r="E11" s="200"/>
      <c r="F11" s="200"/>
      <c r="G11" s="200"/>
      <c r="H11" s="200"/>
      <c r="I11" s="206"/>
      <c r="J11" s="15" t="s">
        <v>24</v>
      </c>
      <c r="K11" s="16" t="s">
        <v>25</v>
      </c>
      <c r="L11" s="16" t="s">
        <v>24</v>
      </c>
      <c r="M11" s="17" t="s">
        <v>25</v>
      </c>
      <c r="N11" s="18" t="s">
        <v>24</v>
      </c>
      <c r="O11" s="16" t="s">
        <v>25</v>
      </c>
      <c r="P11" s="16" t="s">
        <v>24</v>
      </c>
      <c r="Q11" s="17" t="s">
        <v>25</v>
      </c>
      <c r="R11" s="19" t="s">
        <v>24</v>
      </c>
      <c r="S11" s="16" t="s">
        <v>25</v>
      </c>
      <c r="T11" s="16" t="s">
        <v>24</v>
      </c>
      <c r="U11" s="20" t="s">
        <v>25</v>
      </c>
      <c r="V11" s="209" t="s">
        <v>26</v>
      </c>
      <c r="W11" s="187"/>
      <c r="X11" s="187"/>
      <c r="Y11" s="187"/>
      <c r="Z11" s="187"/>
      <c r="AA11" s="188"/>
    </row>
    <row r="12" spans="1:27" s="14" customFormat="1" ht="13.5" thickBot="1">
      <c r="A12" s="117">
        <v>1</v>
      </c>
      <c r="B12" s="147">
        <v>2</v>
      </c>
      <c r="C12" s="148">
        <v>3</v>
      </c>
      <c r="D12" s="57">
        <v>4</v>
      </c>
      <c r="E12" s="149">
        <v>5</v>
      </c>
      <c r="F12" s="149">
        <v>6</v>
      </c>
      <c r="G12" s="149">
        <v>7</v>
      </c>
      <c r="H12" s="149">
        <v>8</v>
      </c>
      <c r="I12" s="150">
        <v>9</v>
      </c>
      <c r="J12" s="151">
        <v>10</v>
      </c>
      <c r="K12" s="140">
        <v>11</v>
      </c>
      <c r="L12" s="140">
        <v>12</v>
      </c>
      <c r="M12" s="152">
        <v>13</v>
      </c>
      <c r="N12" s="153">
        <v>14</v>
      </c>
      <c r="O12" s="140">
        <v>15</v>
      </c>
      <c r="P12" s="140">
        <v>16</v>
      </c>
      <c r="Q12" s="152">
        <v>17</v>
      </c>
      <c r="R12" s="57">
        <v>18</v>
      </c>
      <c r="S12" s="140">
        <v>19</v>
      </c>
      <c r="T12" s="140">
        <v>20</v>
      </c>
      <c r="U12" s="141">
        <v>21</v>
      </c>
      <c r="V12" s="143">
        <v>1</v>
      </c>
      <c r="W12" s="144">
        <v>2</v>
      </c>
      <c r="X12" s="144">
        <v>3</v>
      </c>
      <c r="Y12" s="144">
        <v>4</v>
      </c>
      <c r="Z12" s="144">
        <v>5</v>
      </c>
      <c r="AA12" s="145">
        <v>6</v>
      </c>
    </row>
    <row r="13" spans="1:27" s="32" customFormat="1" ht="27.75" customHeight="1" thickBot="1">
      <c r="A13" s="114" t="s">
        <v>27</v>
      </c>
      <c r="B13" s="122" t="s">
        <v>28</v>
      </c>
      <c r="C13" s="24"/>
      <c r="D13" s="25">
        <f>SUM(D14:D16)</f>
        <v>270</v>
      </c>
      <c r="E13" s="25">
        <f aca="true" t="shared" si="0" ref="E13:U13">SUM(E14:E16)</f>
        <v>60</v>
      </c>
      <c r="F13" s="25">
        <f t="shared" si="0"/>
        <v>210</v>
      </c>
      <c r="G13" s="25">
        <f t="shared" si="0"/>
        <v>0</v>
      </c>
      <c r="H13" s="25">
        <f t="shared" si="0"/>
        <v>0</v>
      </c>
      <c r="I13" s="73">
        <f t="shared" si="0"/>
        <v>0</v>
      </c>
      <c r="J13" s="28">
        <f t="shared" si="0"/>
        <v>0</v>
      </c>
      <c r="K13" s="25">
        <f t="shared" si="0"/>
        <v>4</v>
      </c>
      <c r="L13" s="25">
        <f t="shared" si="0"/>
        <v>0</v>
      </c>
      <c r="M13" s="24">
        <f t="shared" si="0"/>
        <v>4</v>
      </c>
      <c r="N13" s="25">
        <f t="shared" si="0"/>
        <v>0</v>
      </c>
      <c r="O13" s="25">
        <f>SUM(O14:O16)</f>
        <v>4</v>
      </c>
      <c r="P13" s="25">
        <f t="shared" si="0"/>
        <v>0</v>
      </c>
      <c r="Q13" s="73">
        <f t="shared" si="0"/>
        <v>2</v>
      </c>
      <c r="R13" s="30">
        <f t="shared" si="0"/>
        <v>2</v>
      </c>
      <c r="S13" s="25">
        <f t="shared" si="0"/>
        <v>0</v>
      </c>
      <c r="T13" s="25">
        <f t="shared" si="0"/>
        <v>2</v>
      </c>
      <c r="U13" s="73">
        <f t="shared" si="0"/>
        <v>0</v>
      </c>
      <c r="V13" s="30">
        <f aca="true" t="shared" si="1" ref="V13:AA13">SUM(V14+V15+V16)</f>
        <v>2</v>
      </c>
      <c r="W13" s="26">
        <f t="shared" si="1"/>
        <v>2</v>
      </c>
      <c r="X13" s="26">
        <f t="shared" si="1"/>
        <v>2</v>
      </c>
      <c r="Y13" s="26">
        <f t="shared" si="1"/>
        <v>2</v>
      </c>
      <c r="Z13" s="26">
        <f t="shared" si="1"/>
        <v>2</v>
      </c>
      <c r="AA13" s="29">
        <f t="shared" si="1"/>
        <v>2</v>
      </c>
    </row>
    <row r="14" spans="1:27" s="14" customFormat="1" ht="12.75">
      <c r="A14" s="115" t="s">
        <v>29</v>
      </c>
      <c r="B14" s="123" t="s">
        <v>30</v>
      </c>
      <c r="C14" s="33" t="s">
        <v>31</v>
      </c>
      <c r="D14" s="34">
        <f>SUM(E14+F14+G14+H14+I14)</f>
        <v>120</v>
      </c>
      <c r="E14" s="35"/>
      <c r="F14" s="35">
        <v>120</v>
      </c>
      <c r="G14" s="35"/>
      <c r="H14" s="35"/>
      <c r="I14" s="36"/>
      <c r="J14" s="37"/>
      <c r="K14" s="38">
        <v>2</v>
      </c>
      <c r="L14" s="38"/>
      <c r="M14" s="39">
        <v>2</v>
      </c>
      <c r="N14" s="40"/>
      <c r="O14" s="38">
        <v>2</v>
      </c>
      <c r="P14" s="38"/>
      <c r="Q14" s="39">
        <v>2</v>
      </c>
      <c r="R14" s="41"/>
      <c r="S14" s="38"/>
      <c r="T14" s="38"/>
      <c r="U14" s="42"/>
      <c r="V14" s="43">
        <v>1</v>
      </c>
      <c r="W14" s="35">
        <v>1</v>
      </c>
      <c r="X14" s="35">
        <v>1</v>
      </c>
      <c r="Y14" s="35">
        <v>2</v>
      </c>
      <c r="Z14" s="35"/>
      <c r="AA14" s="44"/>
    </row>
    <row r="15" spans="1:27" s="14" customFormat="1" ht="12.75">
      <c r="A15" s="116" t="s">
        <v>32</v>
      </c>
      <c r="B15" s="124" t="s">
        <v>33</v>
      </c>
      <c r="C15" s="45" t="s">
        <v>65</v>
      </c>
      <c r="D15" s="34">
        <f>SUM(E15+F15+G15+H15+I15)</f>
        <v>90</v>
      </c>
      <c r="E15" s="46"/>
      <c r="F15" s="46">
        <v>90</v>
      </c>
      <c r="G15" s="46"/>
      <c r="H15" s="46"/>
      <c r="I15" s="47"/>
      <c r="J15" s="48"/>
      <c r="K15" s="49">
        <v>2</v>
      </c>
      <c r="L15" s="49"/>
      <c r="M15" s="50">
        <v>2</v>
      </c>
      <c r="N15" s="51"/>
      <c r="O15" s="77">
        <v>2</v>
      </c>
      <c r="P15" s="49"/>
      <c r="Q15" s="50"/>
      <c r="R15" s="52"/>
      <c r="S15" s="49"/>
      <c r="T15" s="49"/>
      <c r="U15" s="53"/>
      <c r="V15" s="54">
        <v>1</v>
      </c>
      <c r="W15" s="46">
        <v>1</v>
      </c>
      <c r="X15" s="46">
        <v>1</v>
      </c>
      <c r="Y15" s="46"/>
      <c r="Z15" s="46"/>
      <c r="AA15" s="55"/>
    </row>
    <row r="16" spans="1:27" s="14" customFormat="1" ht="13.5" thickBot="1">
      <c r="A16" s="117" t="s">
        <v>35</v>
      </c>
      <c r="B16" s="125" t="s">
        <v>111</v>
      </c>
      <c r="C16" s="56" t="s">
        <v>110</v>
      </c>
      <c r="D16" s="34">
        <f>SUM(E16+F16+G16+H16+I16)</f>
        <v>60</v>
      </c>
      <c r="E16" s="58">
        <v>60</v>
      </c>
      <c r="F16" s="58"/>
      <c r="G16" s="58"/>
      <c r="H16" s="58"/>
      <c r="I16" s="59"/>
      <c r="J16" s="60"/>
      <c r="K16" s="61"/>
      <c r="L16" s="62"/>
      <c r="M16" s="63"/>
      <c r="N16" s="64"/>
      <c r="O16" s="154"/>
      <c r="P16" s="62"/>
      <c r="Q16" s="65"/>
      <c r="R16" s="66">
        <v>2</v>
      </c>
      <c r="S16" s="62"/>
      <c r="T16" s="62">
        <v>2</v>
      </c>
      <c r="U16" s="67"/>
      <c r="V16" s="68"/>
      <c r="W16" s="58"/>
      <c r="X16" s="58"/>
      <c r="Y16" s="58"/>
      <c r="Z16" s="58">
        <v>2</v>
      </c>
      <c r="AA16" s="69">
        <v>2</v>
      </c>
    </row>
    <row r="17" spans="1:27" s="14" customFormat="1" ht="30" customHeight="1" thickBot="1">
      <c r="A17" s="118" t="s">
        <v>36</v>
      </c>
      <c r="B17" s="122" t="s">
        <v>37</v>
      </c>
      <c r="C17" s="70"/>
      <c r="D17" s="25">
        <f aca="true" t="shared" si="2" ref="D17:U17">SUM(D18:D24)</f>
        <v>330</v>
      </c>
      <c r="E17" s="26">
        <f t="shared" si="2"/>
        <v>135</v>
      </c>
      <c r="F17" s="26">
        <f t="shared" si="2"/>
        <v>195</v>
      </c>
      <c r="G17" s="26">
        <f t="shared" si="2"/>
        <v>0</v>
      </c>
      <c r="H17" s="26">
        <f t="shared" si="2"/>
        <v>0</v>
      </c>
      <c r="I17" s="27">
        <f t="shared" si="2"/>
        <v>0</v>
      </c>
      <c r="J17" s="28">
        <f t="shared" si="2"/>
        <v>4</v>
      </c>
      <c r="K17" s="26">
        <f t="shared" si="2"/>
        <v>8</v>
      </c>
      <c r="L17" s="26">
        <f t="shared" si="2"/>
        <v>3</v>
      </c>
      <c r="M17" s="29">
        <f t="shared" si="2"/>
        <v>2</v>
      </c>
      <c r="N17" s="30">
        <f t="shared" si="2"/>
        <v>0</v>
      </c>
      <c r="O17" s="26">
        <f t="shared" si="2"/>
        <v>0</v>
      </c>
      <c r="P17" s="26">
        <f t="shared" si="2"/>
        <v>0</v>
      </c>
      <c r="Q17" s="29">
        <f t="shared" si="2"/>
        <v>0</v>
      </c>
      <c r="R17" s="25">
        <f t="shared" si="2"/>
        <v>2</v>
      </c>
      <c r="S17" s="26">
        <f t="shared" si="2"/>
        <v>3</v>
      </c>
      <c r="T17" s="26">
        <f t="shared" si="2"/>
        <v>0</v>
      </c>
      <c r="U17" s="31">
        <f t="shared" si="2"/>
        <v>0</v>
      </c>
      <c r="V17" s="28">
        <f aca="true" t="shared" si="3" ref="V17:AA17">SUM(V18+V19+V20+V21+V22+V23+V24)</f>
        <v>18</v>
      </c>
      <c r="W17" s="25">
        <f t="shared" si="3"/>
        <v>11</v>
      </c>
      <c r="X17" s="25">
        <f t="shared" si="3"/>
        <v>0</v>
      </c>
      <c r="Y17" s="25">
        <f t="shared" si="3"/>
        <v>0</v>
      </c>
      <c r="Z17" s="25">
        <f t="shared" si="3"/>
        <v>16</v>
      </c>
      <c r="AA17" s="24">
        <f t="shared" si="3"/>
        <v>0</v>
      </c>
    </row>
    <row r="18" spans="1:27" s="32" customFormat="1" ht="12.75">
      <c r="A18" s="119" t="s">
        <v>29</v>
      </c>
      <c r="B18" s="126" t="s">
        <v>38</v>
      </c>
      <c r="C18" s="71" t="s">
        <v>47</v>
      </c>
      <c r="D18" s="34">
        <f aca="true" t="shared" si="4" ref="D18:D24">SUM(E18+F18+G18+H18+I18)</f>
        <v>75</v>
      </c>
      <c r="E18" s="38">
        <v>45</v>
      </c>
      <c r="F18" s="38">
        <v>30</v>
      </c>
      <c r="G18" s="38"/>
      <c r="H18" s="38"/>
      <c r="I18" s="72"/>
      <c r="J18" s="37">
        <v>1</v>
      </c>
      <c r="K18" s="38">
        <v>2</v>
      </c>
      <c r="L18" s="38">
        <v>2</v>
      </c>
      <c r="M18" s="39"/>
      <c r="N18" s="40"/>
      <c r="O18" s="38"/>
      <c r="P18" s="38"/>
      <c r="Q18" s="39"/>
      <c r="R18" s="41"/>
      <c r="S18" s="38"/>
      <c r="T18" s="38"/>
      <c r="U18" s="42"/>
      <c r="V18" s="41">
        <v>1</v>
      </c>
      <c r="W18" s="38">
        <v>5</v>
      </c>
      <c r="X18" s="38"/>
      <c r="Y18" s="38"/>
      <c r="Z18" s="135"/>
      <c r="AA18" s="136"/>
    </row>
    <row r="19" spans="1:27" s="14" customFormat="1" ht="12.75">
      <c r="A19" s="116" t="s">
        <v>32</v>
      </c>
      <c r="B19" s="124" t="s">
        <v>39</v>
      </c>
      <c r="C19" s="45" t="s">
        <v>40</v>
      </c>
      <c r="D19" s="34">
        <f t="shared" si="4"/>
        <v>45</v>
      </c>
      <c r="E19" s="46">
        <v>15</v>
      </c>
      <c r="F19" s="46">
        <v>30</v>
      </c>
      <c r="G19" s="46"/>
      <c r="H19" s="46"/>
      <c r="I19" s="47"/>
      <c r="J19" s="48">
        <v>1</v>
      </c>
      <c r="K19" s="49">
        <v>2</v>
      </c>
      <c r="L19" s="49"/>
      <c r="M19" s="50"/>
      <c r="N19" s="51"/>
      <c r="O19" s="49"/>
      <c r="P19" s="49"/>
      <c r="Q19" s="50"/>
      <c r="R19" s="52"/>
      <c r="S19" s="49"/>
      <c r="T19" s="49"/>
      <c r="U19" s="53"/>
      <c r="V19" s="54">
        <v>3</v>
      </c>
      <c r="W19" s="46"/>
      <c r="X19" s="46"/>
      <c r="Y19" s="46"/>
      <c r="Z19" s="46"/>
      <c r="AA19" s="55"/>
    </row>
    <row r="20" spans="1:27" s="14" customFormat="1" ht="12.75">
      <c r="A20" s="116" t="s">
        <v>35</v>
      </c>
      <c r="B20" s="124" t="s">
        <v>41</v>
      </c>
      <c r="C20" s="45" t="s">
        <v>108</v>
      </c>
      <c r="D20" s="34">
        <f t="shared" si="4"/>
        <v>45</v>
      </c>
      <c r="E20" s="46">
        <v>15</v>
      </c>
      <c r="F20" s="46">
        <v>30</v>
      </c>
      <c r="G20" s="46"/>
      <c r="H20" s="46"/>
      <c r="I20" s="47"/>
      <c r="J20" s="48"/>
      <c r="K20" s="49"/>
      <c r="L20" s="49"/>
      <c r="M20" s="50"/>
      <c r="N20" s="51"/>
      <c r="O20" s="49"/>
      <c r="P20" s="49"/>
      <c r="Q20" s="50"/>
      <c r="R20" s="52">
        <v>1</v>
      </c>
      <c r="S20" s="49">
        <v>2</v>
      </c>
      <c r="T20" s="49"/>
      <c r="U20" s="53"/>
      <c r="V20" s="54"/>
      <c r="W20" s="46"/>
      <c r="X20" s="46"/>
      <c r="Y20" s="46"/>
      <c r="Z20" s="46">
        <v>8</v>
      </c>
      <c r="AA20" s="55"/>
    </row>
    <row r="21" spans="1:27" s="14" customFormat="1" ht="12.75">
      <c r="A21" s="116" t="s">
        <v>42</v>
      </c>
      <c r="B21" s="124" t="s">
        <v>43</v>
      </c>
      <c r="C21" s="45" t="s">
        <v>44</v>
      </c>
      <c r="D21" s="34">
        <f t="shared" si="4"/>
        <v>45</v>
      </c>
      <c r="E21" s="46">
        <v>15</v>
      </c>
      <c r="F21" s="46">
        <v>30</v>
      </c>
      <c r="G21" s="46"/>
      <c r="H21" s="46"/>
      <c r="I21" s="47"/>
      <c r="J21" s="48">
        <v>1</v>
      </c>
      <c r="K21" s="49">
        <v>2</v>
      </c>
      <c r="L21" s="49"/>
      <c r="M21" s="50"/>
      <c r="N21" s="51"/>
      <c r="O21" s="49"/>
      <c r="P21" s="49"/>
      <c r="Q21" s="50"/>
      <c r="R21" s="52"/>
      <c r="S21" s="49"/>
      <c r="T21" s="49"/>
      <c r="U21" s="53"/>
      <c r="V21" s="54">
        <v>7</v>
      </c>
      <c r="W21" s="46"/>
      <c r="X21" s="46"/>
      <c r="Y21" s="46"/>
      <c r="Z21" s="46"/>
      <c r="AA21" s="55"/>
    </row>
    <row r="22" spans="1:27" s="14" customFormat="1" ht="12.75">
      <c r="A22" s="116" t="s">
        <v>45</v>
      </c>
      <c r="B22" s="124" t="s">
        <v>46</v>
      </c>
      <c r="C22" s="45" t="s">
        <v>47</v>
      </c>
      <c r="D22" s="34">
        <f t="shared" si="4"/>
        <v>45</v>
      </c>
      <c r="E22" s="46">
        <v>15</v>
      </c>
      <c r="F22" s="46">
        <v>30</v>
      </c>
      <c r="G22" s="46"/>
      <c r="H22" s="46"/>
      <c r="I22" s="47"/>
      <c r="J22" s="48"/>
      <c r="K22" s="49"/>
      <c r="L22" s="49">
        <v>1</v>
      </c>
      <c r="M22" s="50">
        <v>2</v>
      </c>
      <c r="N22" s="51"/>
      <c r="O22" s="49"/>
      <c r="P22" s="49"/>
      <c r="Q22" s="50"/>
      <c r="R22" s="52"/>
      <c r="S22" s="49"/>
      <c r="T22" s="49"/>
      <c r="U22" s="53"/>
      <c r="V22" s="54"/>
      <c r="W22" s="46">
        <v>6</v>
      </c>
      <c r="X22" s="46"/>
      <c r="Y22" s="46"/>
      <c r="Z22" s="46"/>
      <c r="AA22" s="55"/>
    </row>
    <row r="23" spans="1:27" s="14" customFormat="1" ht="12.75">
      <c r="A23" s="116" t="s">
        <v>48</v>
      </c>
      <c r="B23" s="124" t="s">
        <v>49</v>
      </c>
      <c r="C23" s="45" t="s">
        <v>44</v>
      </c>
      <c r="D23" s="34">
        <f t="shared" si="4"/>
        <v>45</v>
      </c>
      <c r="E23" s="46">
        <v>15</v>
      </c>
      <c r="F23" s="49">
        <v>30</v>
      </c>
      <c r="G23" s="49"/>
      <c r="H23" s="49"/>
      <c r="I23" s="76"/>
      <c r="J23" s="48">
        <v>1</v>
      </c>
      <c r="K23" s="49">
        <v>2</v>
      </c>
      <c r="L23" s="49"/>
      <c r="M23" s="50"/>
      <c r="N23" s="51"/>
      <c r="O23" s="49"/>
      <c r="P23" s="49"/>
      <c r="Q23" s="50"/>
      <c r="R23" s="52"/>
      <c r="S23" s="49"/>
      <c r="T23" s="49"/>
      <c r="U23" s="53"/>
      <c r="V23" s="54">
        <v>7</v>
      </c>
      <c r="W23" s="46"/>
      <c r="X23" s="46"/>
      <c r="Y23" s="46"/>
      <c r="Z23" s="46"/>
      <c r="AA23" s="55"/>
    </row>
    <row r="24" spans="1:27" s="14" customFormat="1" ht="13.5" thickBot="1">
      <c r="A24" s="117" t="s">
        <v>50</v>
      </c>
      <c r="B24" s="125" t="s">
        <v>51</v>
      </c>
      <c r="C24" s="56" t="s">
        <v>64</v>
      </c>
      <c r="D24" s="34">
        <f t="shared" si="4"/>
        <v>30</v>
      </c>
      <c r="E24" s="58">
        <v>15</v>
      </c>
      <c r="F24" s="62">
        <v>15</v>
      </c>
      <c r="G24" s="62"/>
      <c r="H24" s="62"/>
      <c r="I24" s="79"/>
      <c r="J24" s="60"/>
      <c r="K24" s="62"/>
      <c r="L24" s="62"/>
      <c r="M24" s="65"/>
      <c r="N24" s="64"/>
      <c r="O24" s="62"/>
      <c r="P24" s="62"/>
      <c r="Q24" s="65"/>
      <c r="R24" s="66">
        <v>1</v>
      </c>
      <c r="S24" s="62">
        <v>1</v>
      </c>
      <c r="T24" s="62"/>
      <c r="U24" s="67"/>
      <c r="V24" s="68"/>
      <c r="W24" s="137"/>
      <c r="X24" s="58"/>
      <c r="Y24" s="58"/>
      <c r="Z24" s="58">
        <v>8</v>
      </c>
      <c r="AA24" s="69"/>
    </row>
    <row r="25" spans="1:28" s="14" customFormat="1" ht="28.5" customHeight="1" thickBot="1">
      <c r="A25" s="118" t="s">
        <v>52</v>
      </c>
      <c r="B25" s="122" t="s">
        <v>53</v>
      </c>
      <c r="C25" s="70"/>
      <c r="D25" s="25">
        <f aca="true" t="shared" si="5" ref="D25:U25">SUM(D26:D29)</f>
        <v>210</v>
      </c>
      <c r="E25" s="25">
        <f t="shared" si="5"/>
        <v>90</v>
      </c>
      <c r="F25" s="25">
        <f t="shared" si="5"/>
        <v>120</v>
      </c>
      <c r="G25" s="25">
        <f t="shared" si="5"/>
        <v>0</v>
      </c>
      <c r="H25" s="25">
        <f t="shared" si="5"/>
        <v>0</v>
      </c>
      <c r="I25" s="73">
        <f t="shared" si="5"/>
        <v>0</v>
      </c>
      <c r="J25" s="28">
        <f t="shared" si="5"/>
        <v>2</v>
      </c>
      <c r="K25" s="26">
        <f t="shared" si="5"/>
        <v>1</v>
      </c>
      <c r="L25" s="26">
        <f t="shared" si="5"/>
        <v>2</v>
      </c>
      <c r="M25" s="29">
        <f t="shared" si="5"/>
        <v>3</v>
      </c>
      <c r="N25" s="30">
        <f t="shared" si="5"/>
        <v>0</v>
      </c>
      <c r="O25" s="26">
        <f t="shared" si="5"/>
        <v>0</v>
      </c>
      <c r="P25" s="26">
        <f t="shared" si="5"/>
        <v>2</v>
      </c>
      <c r="Q25" s="29">
        <f t="shared" si="5"/>
        <v>4</v>
      </c>
      <c r="R25" s="25">
        <f t="shared" si="5"/>
        <v>0</v>
      </c>
      <c r="S25" s="25">
        <f t="shared" si="5"/>
        <v>0</v>
      </c>
      <c r="T25" s="25">
        <f t="shared" si="5"/>
        <v>0</v>
      </c>
      <c r="U25" s="74">
        <f t="shared" si="5"/>
        <v>0</v>
      </c>
      <c r="V25" s="28">
        <f aca="true" t="shared" si="6" ref="V25:AA25">SUM(V26+V27+V28+V29)</f>
        <v>2</v>
      </c>
      <c r="W25" s="25">
        <f t="shared" si="6"/>
        <v>10</v>
      </c>
      <c r="X25" s="25">
        <f t="shared" si="6"/>
        <v>0</v>
      </c>
      <c r="Y25" s="25">
        <f t="shared" si="6"/>
        <v>16</v>
      </c>
      <c r="Z25" s="25">
        <f t="shared" si="6"/>
        <v>0</v>
      </c>
      <c r="AA25" s="74">
        <f t="shared" si="6"/>
        <v>0</v>
      </c>
      <c r="AB25" s="155"/>
    </row>
    <row r="26" spans="1:27" s="14" customFormat="1" ht="12.75">
      <c r="A26" s="115" t="s">
        <v>29</v>
      </c>
      <c r="B26" s="123" t="s">
        <v>54</v>
      </c>
      <c r="C26" s="33" t="s">
        <v>47</v>
      </c>
      <c r="D26" s="34">
        <f>SUM(E26+F26+G26+H26+I26)</f>
        <v>60</v>
      </c>
      <c r="E26" s="35">
        <v>30</v>
      </c>
      <c r="F26" s="35">
        <v>30</v>
      </c>
      <c r="G26" s="35"/>
      <c r="H26" s="35"/>
      <c r="I26" s="36"/>
      <c r="J26" s="37">
        <v>1</v>
      </c>
      <c r="K26" s="38"/>
      <c r="L26" s="38">
        <v>1</v>
      </c>
      <c r="M26" s="39">
        <v>2</v>
      </c>
      <c r="N26" s="40"/>
      <c r="O26" s="38"/>
      <c r="P26" s="38"/>
      <c r="Q26" s="39"/>
      <c r="R26" s="41"/>
      <c r="S26" s="38"/>
      <c r="T26" s="38"/>
      <c r="U26" s="42"/>
      <c r="V26" s="43">
        <v>1</v>
      </c>
      <c r="W26" s="35">
        <v>5</v>
      </c>
      <c r="X26" s="35"/>
      <c r="Y26" s="35"/>
      <c r="Z26" s="35"/>
      <c r="AA26" s="44"/>
    </row>
    <row r="27" spans="1:27" s="14" customFormat="1" ht="12.75">
      <c r="A27" s="116" t="s">
        <v>32</v>
      </c>
      <c r="B27" s="124" t="s">
        <v>55</v>
      </c>
      <c r="C27" s="45" t="s">
        <v>31</v>
      </c>
      <c r="D27" s="34">
        <f>SUM(E27+F27+G27+H27+I27)</f>
        <v>45</v>
      </c>
      <c r="E27" s="46">
        <v>15</v>
      </c>
      <c r="F27" s="46">
        <v>30</v>
      </c>
      <c r="G27" s="46"/>
      <c r="H27" s="46"/>
      <c r="I27" s="47"/>
      <c r="J27" s="48"/>
      <c r="K27" s="49"/>
      <c r="L27" s="49"/>
      <c r="M27" s="50"/>
      <c r="N27" s="51"/>
      <c r="O27" s="49"/>
      <c r="P27" s="49">
        <v>1</v>
      </c>
      <c r="Q27" s="50">
        <v>2</v>
      </c>
      <c r="R27" s="52"/>
      <c r="S27" s="49"/>
      <c r="T27" s="49"/>
      <c r="U27" s="53"/>
      <c r="V27" s="54"/>
      <c r="W27" s="46"/>
      <c r="X27" s="46"/>
      <c r="Y27" s="46">
        <v>8</v>
      </c>
      <c r="Z27" s="46"/>
      <c r="AA27" s="55"/>
    </row>
    <row r="28" spans="1:27" s="14" customFormat="1" ht="12.75">
      <c r="A28" s="116" t="s">
        <v>35</v>
      </c>
      <c r="B28" s="124" t="s">
        <v>57</v>
      </c>
      <c r="C28" s="45" t="s">
        <v>47</v>
      </c>
      <c r="D28" s="34">
        <f>SUM(E28+F28+G28+H28+I28)</f>
        <v>60</v>
      </c>
      <c r="E28" s="46">
        <v>30</v>
      </c>
      <c r="F28" s="46">
        <v>30</v>
      </c>
      <c r="G28" s="46"/>
      <c r="H28" s="46"/>
      <c r="I28" s="47"/>
      <c r="J28" s="48">
        <v>1</v>
      </c>
      <c r="K28" s="49">
        <v>1</v>
      </c>
      <c r="L28" s="49">
        <v>1</v>
      </c>
      <c r="M28" s="50">
        <v>1</v>
      </c>
      <c r="N28" s="51"/>
      <c r="O28" s="49"/>
      <c r="P28" s="49"/>
      <c r="Q28" s="50"/>
      <c r="R28" s="52"/>
      <c r="S28" s="49"/>
      <c r="T28" s="49"/>
      <c r="U28" s="53"/>
      <c r="V28" s="54">
        <v>1</v>
      </c>
      <c r="W28" s="46">
        <v>5</v>
      </c>
      <c r="X28" s="46"/>
      <c r="Y28" s="46"/>
      <c r="Z28" s="46"/>
      <c r="AA28" s="55"/>
    </row>
    <row r="29" spans="1:27" s="14" customFormat="1" ht="13.5" thickBot="1">
      <c r="A29" s="117" t="s">
        <v>42</v>
      </c>
      <c r="B29" s="125" t="s">
        <v>58</v>
      </c>
      <c r="C29" s="56" t="s">
        <v>31</v>
      </c>
      <c r="D29" s="34">
        <f>SUM(E29+F29+G29+H29+I29)</f>
        <v>45</v>
      </c>
      <c r="E29" s="58">
        <v>15</v>
      </c>
      <c r="F29" s="58">
        <v>30</v>
      </c>
      <c r="G29" s="58"/>
      <c r="H29" s="58"/>
      <c r="I29" s="59"/>
      <c r="J29" s="60"/>
      <c r="K29" s="62"/>
      <c r="L29" s="62"/>
      <c r="M29" s="65"/>
      <c r="N29" s="64"/>
      <c r="O29" s="62"/>
      <c r="P29" s="62">
        <v>1</v>
      </c>
      <c r="Q29" s="65">
        <v>2</v>
      </c>
      <c r="R29" s="66"/>
      <c r="S29" s="62"/>
      <c r="T29" s="62"/>
      <c r="U29" s="67"/>
      <c r="V29" s="68"/>
      <c r="W29" s="58"/>
      <c r="X29" s="58"/>
      <c r="Y29" s="58">
        <v>8</v>
      </c>
      <c r="Z29" s="58"/>
      <c r="AA29" s="69"/>
    </row>
    <row r="30" spans="1:27" s="14" customFormat="1" ht="36.75" customHeight="1" thickBot="1">
      <c r="A30" s="118" t="s">
        <v>59</v>
      </c>
      <c r="B30" s="122" t="s">
        <v>60</v>
      </c>
      <c r="C30" s="70"/>
      <c r="D30" s="25">
        <f aca="true" t="shared" si="7" ref="D30:U30">SUM(D31:D38)</f>
        <v>255</v>
      </c>
      <c r="E30" s="25">
        <f t="shared" si="7"/>
        <v>75</v>
      </c>
      <c r="F30" s="25">
        <f t="shared" si="7"/>
        <v>90</v>
      </c>
      <c r="G30" s="25">
        <f t="shared" si="7"/>
        <v>0</v>
      </c>
      <c r="H30" s="25">
        <f t="shared" si="7"/>
        <v>60</v>
      </c>
      <c r="I30" s="73">
        <f t="shared" si="7"/>
        <v>30</v>
      </c>
      <c r="J30" s="28">
        <f t="shared" si="7"/>
        <v>2</v>
      </c>
      <c r="K30" s="26">
        <f t="shared" si="7"/>
        <v>3</v>
      </c>
      <c r="L30" s="26">
        <f t="shared" si="7"/>
        <v>0</v>
      </c>
      <c r="M30" s="29">
        <f t="shared" si="7"/>
        <v>2</v>
      </c>
      <c r="N30" s="30">
        <f t="shared" si="7"/>
        <v>1</v>
      </c>
      <c r="O30" s="26">
        <f t="shared" si="7"/>
        <v>2</v>
      </c>
      <c r="P30" s="26">
        <f t="shared" si="7"/>
        <v>0</v>
      </c>
      <c r="Q30" s="29">
        <f t="shared" si="7"/>
        <v>0</v>
      </c>
      <c r="R30" s="25">
        <f t="shared" si="7"/>
        <v>1</v>
      </c>
      <c r="S30" s="25">
        <f t="shared" si="7"/>
        <v>2</v>
      </c>
      <c r="T30" s="25">
        <f t="shared" si="7"/>
        <v>1</v>
      </c>
      <c r="U30" s="74">
        <f t="shared" si="7"/>
        <v>3</v>
      </c>
      <c r="V30" s="28">
        <f aca="true" t="shared" si="8" ref="V30:AA30">SUM(V31+V32+V33+V34+V35+V36+V37+V38)</f>
        <v>3</v>
      </c>
      <c r="W30" s="25">
        <f t="shared" si="8"/>
        <v>1</v>
      </c>
      <c r="X30" s="25">
        <f t="shared" si="8"/>
        <v>5</v>
      </c>
      <c r="Y30" s="25">
        <f t="shared" si="8"/>
        <v>0</v>
      </c>
      <c r="Z30" s="25">
        <f t="shared" si="8"/>
        <v>5</v>
      </c>
      <c r="AA30" s="24">
        <f t="shared" si="8"/>
        <v>18</v>
      </c>
    </row>
    <row r="31" spans="1:27" s="14" customFormat="1" ht="14.25" customHeight="1">
      <c r="A31" s="115" t="s">
        <v>29</v>
      </c>
      <c r="B31" s="123" t="s">
        <v>61</v>
      </c>
      <c r="C31" s="33" t="s">
        <v>44</v>
      </c>
      <c r="D31" s="34">
        <f aca="true" t="shared" si="9" ref="D31:D38">SUM(E31+F31+G31+H31+I31)</f>
        <v>30</v>
      </c>
      <c r="E31" s="35">
        <v>15</v>
      </c>
      <c r="F31" s="35">
        <v>15</v>
      </c>
      <c r="G31" s="35"/>
      <c r="H31" s="35"/>
      <c r="I31" s="36"/>
      <c r="J31" s="37">
        <v>1</v>
      </c>
      <c r="K31" s="38">
        <v>1</v>
      </c>
      <c r="L31" s="38"/>
      <c r="M31" s="39"/>
      <c r="N31" s="40"/>
      <c r="O31" s="38"/>
      <c r="P31" s="38"/>
      <c r="Q31" s="39"/>
      <c r="R31" s="41"/>
      <c r="S31" s="38"/>
      <c r="T31" s="38"/>
      <c r="U31" s="42"/>
      <c r="V31" s="43">
        <v>1</v>
      </c>
      <c r="W31" s="35"/>
      <c r="X31" s="35"/>
      <c r="Y31" s="35"/>
      <c r="Z31" s="35"/>
      <c r="AA31" s="44"/>
    </row>
    <row r="32" spans="1:27" s="14" customFormat="1" ht="12.75">
      <c r="A32" s="116" t="s">
        <v>32</v>
      </c>
      <c r="B32" s="124" t="s">
        <v>62</v>
      </c>
      <c r="C32" s="45" t="s">
        <v>56</v>
      </c>
      <c r="D32" s="34">
        <f t="shared" si="9"/>
        <v>45</v>
      </c>
      <c r="E32" s="46">
        <v>15</v>
      </c>
      <c r="F32" s="46"/>
      <c r="G32" s="46"/>
      <c r="H32" s="46"/>
      <c r="I32" s="47">
        <v>30</v>
      </c>
      <c r="J32" s="48"/>
      <c r="K32" s="49"/>
      <c r="L32" s="49"/>
      <c r="M32" s="50"/>
      <c r="N32" s="51">
        <v>1</v>
      </c>
      <c r="O32" s="49">
        <v>2</v>
      </c>
      <c r="P32" s="49"/>
      <c r="Q32" s="50"/>
      <c r="R32" s="52"/>
      <c r="S32" s="49"/>
      <c r="T32" s="49"/>
      <c r="U32" s="53"/>
      <c r="V32" s="54"/>
      <c r="W32" s="46"/>
      <c r="X32" s="46">
        <v>5</v>
      </c>
      <c r="Y32" s="46"/>
      <c r="Z32" s="46"/>
      <c r="AA32" s="55"/>
    </row>
    <row r="33" spans="1:27" s="14" customFormat="1" ht="12.75">
      <c r="A33" s="116" t="s">
        <v>35</v>
      </c>
      <c r="B33" s="124" t="s">
        <v>63</v>
      </c>
      <c r="C33" s="45" t="s">
        <v>64</v>
      </c>
      <c r="D33" s="34">
        <f t="shared" si="9"/>
        <v>15</v>
      </c>
      <c r="E33" s="46">
        <v>15</v>
      </c>
      <c r="F33" s="46"/>
      <c r="G33" s="46"/>
      <c r="H33" s="46"/>
      <c r="I33" s="47"/>
      <c r="J33" s="48"/>
      <c r="K33" s="49"/>
      <c r="L33" s="49"/>
      <c r="M33" s="50"/>
      <c r="N33" s="51"/>
      <c r="O33" s="49"/>
      <c r="P33" s="49"/>
      <c r="Q33" s="50"/>
      <c r="R33" s="52"/>
      <c r="S33" s="49"/>
      <c r="T33" s="49">
        <v>1</v>
      </c>
      <c r="U33" s="53"/>
      <c r="V33" s="54"/>
      <c r="W33" s="46"/>
      <c r="X33" s="46"/>
      <c r="Y33" s="46"/>
      <c r="Z33" s="46"/>
      <c r="AA33" s="55">
        <v>4</v>
      </c>
    </row>
    <row r="34" spans="1:27" s="14" customFormat="1" ht="24">
      <c r="A34" s="116" t="s">
        <v>42</v>
      </c>
      <c r="B34" s="124" t="s">
        <v>112</v>
      </c>
      <c r="C34" s="45" t="s">
        <v>40</v>
      </c>
      <c r="D34" s="34">
        <f t="shared" si="9"/>
        <v>30</v>
      </c>
      <c r="E34" s="46"/>
      <c r="F34" s="46">
        <v>30</v>
      </c>
      <c r="G34" s="46"/>
      <c r="H34" s="46"/>
      <c r="I34" s="47"/>
      <c r="J34" s="48"/>
      <c r="K34" s="49">
        <v>2</v>
      </c>
      <c r="L34" s="49"/>
      <c r="M34" s="50"/>
      <c r="N34" s="51"/>
      <c r="O34" s="49"/>
      <c r="P34" s="49"/>
      <c r="Q34" s="50"/>
      <c r="R34" s="52"/>
      <c r="S34" s="49"/>
      <c r="T34" s="49"/>
      <c r="U34" s="53"/>
      <c r="V34" s="54">
        <v>1</v>
      </c>
      <c r="W34" s="46"/>
      <c r="X34" s="46"/>
      <c r="Y34" s="46"/>
      <c r="Z34" s="46"/>
      <c r="AA34" s="55"/>
    </row>
    <row r="35" spans="1:27" s="14" customFormat="1" ht="24">
      <c r="A35" s="116" t="s">
        <v>45</v>
      </c>
      <c r="B35" s="124" t="s">
        <v>113</v>
      </c>
      <c r="C35" s="45" t="s">
        <v>65</v>
      </c>
      <c r="D35" s="34">
        <f t="shared" si="9"/>
        <v>45</v>
      </c>
      <c r="E35" s="46">
        <v>15</v>
      </c>
      <c r="F35" s="46">
        <v>30</v>
      </c>
      <c r="G35" s="46"/>
      <c r="H35" s="46"/>
      <c r="I35" s="47"/>
      <c r="J35" s="48">
        <v>1</v>
      </c>
      <c r="K35" s="49"/>
      <c r="L35" s="49"/>
      <c r="M35" s="50">
        <v>2</v>
      </c>
      <c r="N35" s="51"/>
      <c r="O35" s="49"/>
      <c r="P35" s="49"/>
      <c r="Q35" s="50"/>
      <c r="R35" s="52"/>
      <c r="S35" s="49"/>
      <c r="T35" s="49"/>
      <c r="U35" s="53"/>
      <c r="V35" s="54">
        <v>1</v>
      </c>
      <c r="W35" s="46">
        <v>1</v>
      </c>
      <c r="X35" s="46"/>
      <c r="Y35" s="46"/>
      <c r="Z35" s="46"/>
      <c r="AA35" s="55"/>
    </row>
    <row r="36" spans="1:27" s="14" customFormat="1" ht="12.75">
      <c r="A36" s="116" t="s">
        <v>48</v>
      </c>
      <c r="B36" s="124" t="s">
        <v>83</v>
      </c>
      <c r="C36" s="45" t="s">
        <v>64</v>
      </c>
      <c r="D36" s="34">
        <f t="shared" si="9"/>
        <v>15</v>
      </c>
      <c r="E36" s="46"/>
      <c r="F36" s="46">
        <v>15</v>
      </c>
      <c r="G36" s="46"/>
      <c r="H36" s="46"/>
      <c r="I36" s="47"/>
      <c r="J36" s="48"/>
      <c r="K36" s="49"/>
      <c r="L36" s="49"/>
      <c r="M36" s="50"/>
      <c r="N36" s="51"/>
      <c r="O36" s="49"/>
      <c r="P36" s="49"/>
      <c r="Q36" s="50"/>
      <c r="R36" s="52"/>
      <c r="S36" s="49"/>
      <c r="T36" s="49"/>
      <c r="U36" s="53">
        <v>1</v>
      </c>
      <c r="V36" s="54"/>
      <c r="W36" s="46"/>
      <c r="X36" s="46"/>
      <c r="Y36" s="46"/>
      <c r="Z36" s="46"/>
      <c r="AA36" s="55">
        <v>4</v>
      </c>
    </row>
    <row r="37" spans="1:27" s="14" customFormat="1" ht="24">
      <c r="A37" s="116" t="s">
        <v>50</v>
      </c>
      <c r="B37" s="124" t="s">
        <v>84</v>
      </c>
      <c r="C37" s="45" t="s">
        <v>67</v>
      </c>
      <c r="D37" s="34">
        <f t="shared" si="9"/>
        <v>15</v>
      </c>
      <c r="E37" s="46">
        <v>15</v>
      </c>
      <c r="F37" s="46"/>
      <c r="G37" s="46"/>
      <c r="H37" s="46"/>
      <c r="I37" s="47"/>
      <c r="J37" s="48"/>
      <c r="K37" s="49"/>
      <c r="L37" s="49"/>
      <c r="M37" s="50"/>
      <c r="N37" s="51"/>
      <c r="O37" s="49"/>
      <c r="P37" s="49"/>
      <c r="Q37" s="50"/>
      <c r="R37" s="52">
        <v>1</v>
      </c>
      <c r="S37" s="49"/>
      <c r="T37" s="49"/>
      <c r="U37" s="53"/>
      <c r="V37" s="54"/>
      <c r="W37" s="46"/>
      <c r="X37" s="46"/>
      <c r="Y37" s="46"/>
      <c r="Z37" s="46">
        <v>1</v>
      </c>
      <c r="AA37" s="55"/>
    </row>
    <row r="38" spans="1:27" s="14" customFormat="1" ht="13.5" thickBot="1">
      <c r="A38" s="117" t="s">
        <v>68</v>
      </c>
      <c r="B38" s="125" t="s">
        <v>69</v>
      </c>
      <c r="C38" s="56" t="s">
        <v>64</v>
      </c>
      <c r="D38" s="34">
        <f t="shared" si="9"/>
        <v>60</v>
      </c>
      <c r="E38" s="58"/>
      <c r="F38" s="58"/>
      <c r="G38" s="58"/>
      <c r="H38" s="58">
        <v>60</v>
      </c>
      <c r="I38" s="59"/>
      <c r="J38" s="60"/>
      <c r="K38" s="62"/>
      <c r="L38" s="62"/>
      <c r="M38" s="65"/>
      <c r="N38" s="64"/>
      <c r="O38" s="62"/>
      <c r="P38" s="62"/>
      <c r="Q38" s="65"/>
      <c r="R38" s="66"/>
      <c r="S38" s="62">
        <v>2</v>
      </c>
      <c r="T38" s="62"/>
      <c r="U38" s="67">
        <v>2</v>
      </c>
      <c r="V38" s="68"/>
      <c r="W38" s="58"/>
      <c r="X38" s="58"/>
      <c r="Y38" s="58"/>
      <c r="Z38" s="58">
        <v>4</v>
      </c>
      <c r="AA38" s="69">
        <v>10</v>
      </c>
    </row>
    <row r="39" spans="1:27" s="14" customFormat="1" ht="37.5" customHeight="1" thickBot="1">
      <c r="A39" s="118" t="s">
        <v>70</v>
      </c>
      <c r="B39" s="122" t="s">
        <v>71</v>
      </c>
      <c r="C39" s="75"/>
      <c r="D39" s="25">
        <f aca="true" t="shared" si="10" ref="D39:U39">SUM(D40:D50)</f>
        <v>510</v>
      </c>
      <c r="E39" s="25">
        <f t="shared" si="10"/>
        <v>60</v>
      </c>
      <c r="F39" s="25">
        <f t="shared" si="10"/>
        <v>315</v>
      </c>
      <c r="G39" s="25">
        <f t="shared" si="10"/>
        <v>0</v>
      </c>
      <c r="H39" s="25">
        <f t="shared" si="10"/>
        <v>0</v>
      </c>
      <c r="I39" s="73">
        <f t="shared" si="10"/>
        <v>135</v>
      </c>
      <c r="J39" s="28">
        <f t="shared" si="10"/>
        <v>0</v>
      </c>
      <c r="K39" s="26">
        <f t="shared" si="10"/>
        <v>1</v>
      </c>
      <c r="L39" s="26">
        <f t="shared" si="10"/>
        <v>1</v>
      </c>
      <c r="M39" s="29">
        <f t="shared" si="10"/>
        <v>7</v>
      </c>
      <c r="N39" s="30">
        <f t="shared" si="10"/>
        <v>2</v>
      </c>
      <c r="O39" s="26">
        <f t="shared" si="10"/>
        <v>11</v>
      </c>
      <c r="P39" s="26">
        <f t="shared" si="10"/>
        <v>1</v>
      </c>
      <c r="Q39" s="29">
        <f t="shared" si="10"/>
        <v>10</v>
      </c>
      <c r="R39" s="25">
        <f t="shared" si="10"/>
        <v>0</v>
      </c>
      <c r="S39" s="25">
        <f t="shared" si="10"/>
        <v>1</v>
      </c>
      <c r="T39" s="25">
        <f t="shared" si="10"/>
        <v>0</v>
      </c>
      <c r="U39" s="73">
        <f t="shared" si="10"/>
        <v>0</v>
      </c>
      <c r="V39" s="30">
        <f aca="true" t="shared" si="11" ref="V39:AA39">SUM(V40+V41+V42+V43)</f>
        <v>1</v>
      </c>
      <c r="W39" s="26">
        <f t="shared" si="11"/>
        <v>2</v>
      </c>
      <c r="X39" s="26">
        <f t="shared" si="11"/>
        <v>14</v>
      </c>
      <c r="Y39" s="26">
        <f t="shared" si="11"/>
        <v>6</v>
      </c>
      <c r="Z39" s="26">
        <f t="shared" si="11"/>
        <v>1</v>
      </c>
      <c r="AA39" s="29">
        <f t="shared" si="11"/>
        <v>0</v>
      </c>
    </row>
    <row r="40" spans="1:27" s="32" customFormat="1" ht="24">
      <c r="A40" s="119" t="s">
        <v>29</v>
      </c>
      <c r="B40" s="126" t="s">
        <v>121</v>
      </c>
      <c r="C40" s="71" t="s">
        <v>34</v>
      </c>
      <c r="D40" s="156">
        <f aca="true" t="shared" si="12" ref="D40:D50">SUM(E40+F40+G40+H40+I40)</f>
        <v>15</v>
      </c>
      <c r="E40" s="38">
        <v>15</v>
      </c>
      <c r="F40" s="38"/>
      <c r="G40" s="38"/>
      <c r="H40" s="38"/>
      <c r="I40" s="72"/>
      <c r="J40" s="37"/>
      <c r="K40" s="38"/>
      <c r="L40" s="38"/>
      <c r="M40" s="39"/>
      <c r="N40" s="157">
        <v>1</v>
      </c>
      <c r="O40" s="38"/>
      <c r="P40" s="38"/>
      <c r="Q40" s="39"/>
      <c r="R40" s="41"/>
      <c r="S40" s="38"/>
      <c r="T40" s="38"/>
      <c r="U40" s="42"/>
      <c r="V40" s="41"/>
      <c r="W40" s="38"/>
      <c r="X40" s="146">
        <v>3</v>
      </c>
      <c r="Y40" s="38"/>
      <c r="Z40" s="38"/>
      <c r="AA40" s="42"/>
    </row>
    <row r="41" spans="1:27" s="14" customFormat="1" ht="21.75" customHeight="1">
      <c r="A41" s="116" t="s">
        <v>32</v>
      </c>
      <c r="B41" s="124" t="s">
        <v>114</v>
      </c>
      <c r="C41" s="45" t="s">
        <v>34</v>
      </c>
      <c r="D41" s="156">
        <f t="shared" si="12"/>
        <v>15</v>
      </c>
      <c r="E41" s="46"/>
      <c r="F41" s="46">
        <v>15</v>
      </c>
      <c r="G41" s="77"/>
      <c r="H41" s="46"/>
      <c r="I41" s="47"/>
      <c r="J41" s="48"/>
      <c r="K41" s="49"/>
      <c r="L41" s="49"/>
      <c r="M41" s="50"/>
      <c r="N41" s="51"/>
      <c r="O41" s="49">
        <v>1</v>
      </c>
      <c r="P41" s="49"/>
      <c r="Q41" s="50"/>
      <c r="R41" s="52"/>
      <c r="S41" s="49"/>
      <c r="T41" s="49"/>
      <c r="U41" s="53"/>
      <c r="V41" s="54"/>
      <c r="W41" s="46"/>
      <c r="X41" s="46">
        <v>2</v>
      </c>
      <c r="Y41" s="46"/>
      <c r="Z41" s="46"/>
      <c r="AA41" s="55"/>
    </row>
    <row r="42" spans="1:27" s="14" customFormat="1" ht="15.75" customHeight="1">
      <c r="A42" s="116" t="s">
        <v>35</v>
      </c>
      <c r="B42" s="124" t="s">
        <v>74</v>
      </c>
      <c r="C42" s="45" t="s">
        <v>120</v>
      </c>
      <c r="D42" s="156">
        <f t="shared" si="12"/>
        <v>75</v>
      </c>
      <c r="E42" s="46"/>
      <c r="F42" s="46">
        <v>75</v>
      </c>
      <c r="G42" s="46"/>
      <c r="H42" s="46"/>
      <c r="I42" s="47"/>
      <c r="J42" s="48"/>
      <c r="K42" s="49">
        <v>1</v>
      </c>
      <c r="L42" s="49"/>
      <c r="M42" s="50">
        <v>1</v>
      </c>
      <c r="N42" s="51"/>
      <c r="O42" s="49">
        <v>1</v>
      </c>
      <c r="P42" s="49"/>
      <c r="Q42" s="50">
        <v>1</v>
      </c>
      <c r="R42" s="52"/>
      <c r="S42" s="49">
        <v>1</v>
      </c>
      <c r="T42" s="49"/>
      <c r="U42" s="53"/>
      <c r="V42" s="54">
        <v>1</v>
      </c>
      <c r="W42" s="46">
        <v>1</v>
      </c>
      <c r="X42" s="46">
        <v>2</v>
      </c>
      <c r="Y42" s="46">
        <v>1</v>
      </c>
      <c r="Z42" s="46">
        <v>1</v>
      </c>
      <c r="AA42" s="55"/>
    </row>
    <row r="43" spans="1:27" s="14" customFormat="1" ht="23.25" customHeight="1">
      <c r="A43" s="189" t="s">
        <v>42</v>
      </c>
      <c r="B43" s="124" t="s">
        <v>75</v>
      </c>
      <c r="C43" s="45" t="s">
        <v>31</v>
      </c>
      <c r="D43" s="156">
        <f t="shared" si="12"/>
        <v>75</v>
      </c>
      <c r="E43" s="46">
        <v>45</v>
      </c>
      <c r="F43" s="46"/>
      <c r="G43" s="46"/>
      <c r="H43" s="46"/>
      <c r="I43" s="47">
        <v>30</v>
      </c>
      <c r="J43" s="48"/>
      <c r="K43" s="49"/>
      <c r="L43" s="49">
        <v>1</v>
      </c>
      <c r="M43" s="50"/>
      <c r="N43" s="51">
        <v>1</v>
      </c>
      <c r="O43" s="49"/>
      <c r="P43" s="49">
        <v>1</v>
      </c>
      <c r="Q43" s="50">
        <v>2</v>
      </c>
      <c r="R43" s="52"/>
      <c r="S43" s="49"/>
      <c r="T43" s="49"/>
      <c r="U43" s="53"/>
      <c r="V43" s="191"/>
      <c r="W43" s="186">
        <v>1</v>
      </c>
      <c r="X43" s="186">
        <v>7</v>
      </c>
      <c r="Y43" s="186">
        <v>5</v>
      </c>
      <c r="Z43" s="186"/>
      <c r="AA43" s="233"/>
    </row>
    <row r="44" spans="1:27" s="14" customFormat="1" ht="24" customHeight="1">
      <c r="A44" s="190"/>
      <c r="B44" s="127" t="s">
        <v>97</v>
      </c>
      <c r="C44" s="105" t="s">
        <v>66</v>
      </c>
      <c r="D44" s="156">
        <f t="shared" si="12"/>
        <v>60</v>
      </c>
      <c r="E44" s="106"/>
      <c r="F44" s="46">
        <v>45</v>
      </c>
      <c r="G44" s="46"/>
      <c r="H44" s="46"/>
      <c r="I44" s="47">
        <v>15</v>
      </c>
      <c r="J44" s="48"/>
      <c r="K44" s="49"/>
      <c r="L44" s="49"/>
      <c r="M44" s="50">
        <v>2</v>
      </c>
      <c r="N44" s="51"/>
      <c r="O44" s="49">
        <v>1</v>
      </c>
      <c r="P44" s="49"/>
      <c r="Q44" s="50">
        <v>1</v>
      </c>
      <c r="R44" s="52"/>
      <c r="S44" s="49"/>
      <c r="T44" s="49"/>
      <c r="U44" s="53"/>
      <c r="V44" s="192"/>
      <c r="W44" s="210"/>
      <c r="X44" s="210"/>
      <c r="Y44" s="210"/>
      <c r="Z44" s="210"/>
      <c r="AA44" s="234"/>
    </row>
    <row r="45" spans="1:27" s="14" customFormat="1" ht="24">
      <c r="A45" s="190"/>
      <c r="B45" s="128" t="s">
        <v>98</v>
      </c>
      <c r="C45" s="105" t="s">
        <v>66</v>
      </c>
      <c r="D45" s="156">
        <f t="shared" si="12"/>
        <v>60</v>
      </c>
      <c r="E45" s="106"/>
      <c r="F45" s="46">
        <v>45</v>
      </c>
      <c r="G45" s="46"/>
      <c r="H45" s="46"/>
      <c r="I45" s="47">
        <v>15</v>
      </c>
      <c r="J45" s="48"/>
      <c r="K45" s="49"/>
      <c r="L45" s="49"/>
      <c r="M45" s="50">
        <v>2</v>
      </c>
      <c r="N45" s="51"/>
      <c r="O45" s="49">
        <v>1</v>
      </c>
      <c r="P45" s="49"/>
      <c r="Q45" s="50">
        <v>1</v>
      </c>
      <c r="R45" s="52"/>
      <c r="S45" s="49"/>
      <c r="T45" s="49"/>
      <c r="U45" s="53"/>
      <c r="V45" s="192"/>
      <c r="W45" s="210"/>
      <c r="X45" s="210"/>
      <c r="Y45" s="210"/>
      <c r="Z45" s="210"/>
      <c r="AA45" s="234"/>
    </row>
    <row r="46" spans="1:27" s="14" customFormat="1" ht="24">
      <c r="A46" s="190"/>
      <c r="B46" s="128" t="s">
        <v>99</v>
      </c>
      <c r="C46" s="105" t="s">
        <v>66</v>
      </c>
      <c r="D46" s="156">
        <f t="shared" si="12"/>
        <v>60</v>
      </c>
      <c r="E46" s="106"/>
      <c r="F46" s="46">
        <v>45</v>
      </c>
      <c r="G46" s="46"/>
      <c r="H46" s="46"/>
      <c r="I46" s="47">
        <v>15</v>
      </c>
      <c r="J46" s="48"/>
      <c r="K46" s="49"/>
      <c r="L46" s="49"/>
      <c r="M46" s="50">
        <v>2</v>
      </c>
      <c r="N46" s="51"/>
      <c r="O46" s="49">
        <v>1</v>
      </c>
      <c r="P46" s="49"/>
      <c r="Q46" s="50">
        <v>1</v>
      </c>
      <c r="R46" s="52"/>
      <c r="S46" s="49"/>
      <c r="T46" s="49"/>
      <c r="U46" s="53"/>
      <c r="V46" s="192"/>
      <c r="W46" s="210"/>
      <c r="X46" s="210"/>
      <c r="Y46" s="210"/>
      <c r="Z46" s="210"/>
      <c r="AA46" s="234"/>
    </row>
    <row r="47" spans="1:27" s="14" customFormat="1" ht="12.75">
      <c r="A47" s="190"/>
      <c r="B47" s="128" t="s">
        <v>100</v>
      </c>
      <c r="C47" s="105" t="s">
        <v>66</v>
      </c>
      <c r="D47" s="156">
        <f t="shared" si="12"/>
        <v>45</v>
      </c>
      <c r="E47" s="106"/>
      <c r="F47" s="46">
        <v>30</v>
      </c>
      <c r="G47" s="46"/>
      <c r="H47" s="46"/>
      <c r="I47" s="47">
        <v>15</v>
      </c>
      <c r="J47" s="48"/>
      <c r="K47" s="49"/>
      <c r="L47" s="49"/>
      <c r="M47" s="50"/>
      <c r="N47" s="51"/>
      <c r="O47" s="49">
        <v>2</v>
      </c>
      <c r="P47" s="49"/>
      <c r="Q47" s="50">
        <v>1</v>
      </c>
      <c r="R47" s="52"/>
      <c r="S47" s="49"/>
      <c r="T47" s="49"/>
      <c r="U47" s="53"/>
      <c r="V47" s="192"/>
      <c r="W47" s="210"/>
      <c r="X47" s="210"/>
      <c r="Y47" s="210"/>
      <c r="Z47" s="210"/>
      <c r="AA47" s="234"/>
    </row>
    <row r="48" spans="1:27" s="14" customFormat="1" ht="12.75">
      <c r="A48" s="190"/>
      <c r="B48" s="128" t="s">
        <v>101</v>
      </c>
      <c r="C48" s="105" t="s">
        <v>66</v>
      </c>
      <c r="D48" s="156">
        <f t="shared" si="12"/>
        <v>45</v>
      </c>
      <c r="E48" s="106"/>
      <c r="F48" s="46">
        <v>30</v>
      </c>
      <c r="G48" s="46"/>
      <c r="H48" s="46"/>
      <c r="I48" s="47">
        <v>15</v>
      </c>
      <c r="J48" s="48"/>
      <c r="K48" s="49"/>
      <c r="L48" s="49"/>
      <c r="M48" s="50"/>
      <c r="N48" s="51"/>
      <c r="O48" s="49">
        <v>2</v>
      </c>
      <c r="P48" s="49"/>
      <c r="Q48" s="50">
        <v>1</v>
      </c>
      <c r="R48" s="52"/>
      <c r="S48" s="49"/>
      <c r="T48" s="49"/>
      <c r="U48" s="53"/>
      <c r="V48" s="192"/>
      <c r="W48" s="210"/>
      <c r="X48" s="210"/>
      <c r="Y48" s="210"/>
      <c r="Z48" s="210"/>
      <c r="AA48" s="234"/>
    </row>
    <row r="49" spans="1:27" s="14" customFormat="1" ht="12.75">
      <c r="A49" s="190"/>
      <c r="B49" s="128" t="s">
        <v>102</v>
      </c>
      <c r="C49" s="105" t="s">
        <v>66</v>
      </c>
      <c r="D49" s="156">
        <f t="shared" si="12"/>
        <v>30</v>
      </c>
      <c r="E49" s="106"/>
      <c r="F49" s="46">
        <v>15</v>
      </c>
      <c r="G49" s="46"/>
      <c r="H49" s="46"/>
      <c r="I49" s="47">
        <v>15</v>
      </c>
      <c r="J49" s="48"/>
      <c r="K49" s="49"/>
      <c r="L49" s="49"/>
      <c r="M49" s="50"/>
      <c r="N49" s="51"/>
      <c r="O49" s="49">
        <v>1</v>
      </c>
      <c r="P49" s="49"/>
      <c r="Q49" s="50">
        <v>1</v>
      </c>
      <c r="R49" s="52"/>
      <c r="S49" s="49"/>
      <c r="T49" s="49"/>
      <c r="U49" s="53"/>
      <c r="V49" s="192"/>
      <c r="W49" s="210"/>
      <c r="X49" s="210"/>
      <c r="Y49" s="210"/>
      <c r="Z49" s="210"/>
      <c r="AA49" s="234"/>
    </row>
    <row r="50" spans="1:27" s="14" customFormat="1" ht="24.75" thickBot="1">
      <c r="A50" s="190"/>
      <c r="B50" s="158" t="s">
        <v>103</v>
      </c>
      <c r="C50" s="159" t="s">
        <v>66</v>
      </c>
      <c r="D50" s="156">
        <f t="shared" si="12"/>
        <v>30</v>
      </c>
      <c r="E50" s="160"/>
      <c r="F50" s="58">
        <v>15</v>
      </c>
      <c r="G50" s="58"/>
      <c r="H50" s="58"/>
      <c r="I50" s="59">
        <v>15</v>
      </c>
      <c r="J50" s="60"/>
      <c r="K50" s="62"/>
      <c r="L50" s="62"/>
      <c r="M50" s="65"/>
      <c r="N50" s="64"/>
      <c r="O50" s="62">
        <v>1</v>
      </c>
      <c r="P50" s="62"/>
      <c r="Q50" s="65">
        <v>1</v>
      </c>
      <c r="R50" s="66"/>
      <c r="S50" s="62"/>
      <c r="T50" s="62"/>
      <c r="U50" s="67"/>
      <c r="V50" s="192"/>
      <c r="W50" s="210"/>
      <c r="X50" s="210"/>
      <c r="Y50" s="210"/>
      <c r="Z50" s="210"/>
      <c r="AA50" s="234"/>
    </row>
    <row r="51" spans="1:27" s="14" customFormat="1" ht="40.5" customHeight="1" thickBot="1">
      <c r="A51" s="138" t="s">
        <v>78</v>
      </c>
      <c r="B51" s="122" t="s">
        <v>106</v>
      </c>
      <c r="C51" s="92"/>
      <c r="D51" s="107">
        <f aca="true" t="shared" si="13" ref="D51:U51">SUM(D52:D63)</f>
        <v>405</v>
      </c>
      <c r="E51" s="89">
        <f t="shared" si="13"/>
        <v>105</v>
      </c>
      <c r="F51" s="89">
        <f t="shared" si="13"/>
        <v>240</v>
      </c>
      <c r="G51" s="89">
        <f t="shared" si="13"/>
        <v>0</v>
      </c>
      <c r="H51" s="89">
        <f t="shared" si="13"/>
        <v>0</v>
      </c>
      <c r="I51" s="94">
        <f t="shared" si="13"/>
        <v>60</v>
      </c>
      <c r="J51" s="93">
        <f t="shared" si="13"/>
        <v>0</v>
      </c>
      <c r="K51" s="89">
        <f t="shared" si="13"/>
        <v>4</v>
      </c>
      <c r="L51" s="89">
        <f t="shared" si="13"/>
        <v>2</v>
      </c>
      <c r="M51" s="101">
        <f t="shared" si="13"/>
        <v>3</v>
      </c>
      <c r="N51" s="88">
        <f t="shared" si="13"/>
        <v>1</v>
      </c>
      <c r="O51" s="89">
        <f t="shared" si="13"/>
        <v>4</v>
      </c>
      <c r="P51" s="89">
        <f t="shared" si="13"/>
        <v>1</v>
      </c>
      <c r="Q51" s="101">
        <f t="shared" si="13"/>
        <v>4</v>
      </c>
      <c r="R51" s="88">
        <f t="shared" si="13"/>
        <v>1</v>
      </c>
      <c r="S51" s="89">
        <f t="shared" si="13"/>
        <v>4</v>
      </c>
      <c r="T51" s="89">
        <f t="shared" si="13"/>
        <v>2</v>
      </c>
      <c r="U51" s="176">
        <f t="shared" si="13"/>
        <v>1</v>
      </c>
      <c r="V51" s="88">
        <f aca="true" t="shared" si="14" ref="V51:AA51">SUM(V52+V53+V54+V55+V56+V57+V58+V59+V60+V61+V62+V63+V64)</f>
        <v>4</v>
      </c>
      <c r="W51" s="89">
        <f t="shared" si="14"/>
        <v>4</v>
      </c>
      <c r="X51" s="89">
        <f t="shared" si="14"/>
        <v>9</v>
      </c>
      <c r="Y51" s="89">
        <f t="shared" si="14"/>
        <v>6</v>
      </c>
      <c r="Z51" s="89">
        <f t="shared" si="14"/>
        <v>6</v>
      </c>
      <c r="AA51" s="101">
        <f t="shared" si="14"/>
        <v>10</v>
      </c>
    </row>
    <row r="52" spans="1:27" s="14" customFormat="1" ht="12.75">
      <c r="A52" s="120" t="s">
        <v>29</v>
      </c>
      <c r="B52" s="90" t="s">
        <v>85</v>
      </c>
      <c r="C52" s="139" t="s">
        <v>65</v>
      </c>
      <c r="D52" s="161">
        <f aca="true" t="shared" si="15" ref="D52:D63">SUM(E52+F52+G52+H52+I52)</f>
        <v>30</v>
      </c>
      <c r="E52" s="162">
        <v>30</v>
      </c>
      <c r="F52" s="163"/>
      <c r="G52" s="163"/>
      <c r="H52" s="163"/>
      <c r="I52" s="164"/>
      <c r="J52" s="165"/>
      <c r="K52" s="163"/>
      <c r="L52" s="96">
        <v>2</v>
      </c>
      <c r="M52" s="39"/>
      <c r="N52" s="166"/>
      <c r="O52" s="38"/>
      <c r="P52" s="38"/>
      <c r="Q52" s="39"/>
      <c r="R52" s="41"/>
      <c r="S52" s="38"/>
      <c r="T52" s="38"/>
      <c r="U52" s="72"/>
      <c r="V52" s="142"/>
      <c r="W52" s="35">
        <v>1</v>
      </c>
      <c r="X52" s="96"/>
      <c r="Y52" s="35"/>
      <c r="Z52" s="35"/>
      <c r="AA52" s="44"/>
    </row>
    <row r="53" spans="1:27" s="14" customFormat="1" ht="25.5">
      <c r="A53" s="120" t="s">
        <v>32</v>
      </c>
      <c r="B53" s="90" t="s">
        <v>116</v>
      </c>
      <c r="C53" s="139" t="s">
        <v>65</v>
      </c>
      <c r="D53" s="161">
        <f t="shared" si="15"/>
        <v>15</v>
      </c>
      <c r="E53" s="162"/>
      <c r="F53" s="163">
        <v>15</v>
      </c>
      <c r="G53" s="163"/>
      <c r="H53" s="163"/>
      <c r="I53" s="164"/>
      <c r="J53" s="165"/>
      <c r="K53" s="163"/>
      <c r="L53" s="96"/>
      <c r="M53" s="39">
        <v>1</v>
      </c>
      <c r="N53" s="166"/>
      <c r="O53" s="38"/>
      <c r="P53" s="38"/>
      <c r="Q53" s="39"/>
      <c r="R53" s="41"/>
      <c r="S53" s="38"/>
      <c r="T53" s="38"/>
      <c r="U53" s="72"/>
      <c r="V53" s="142"/>
      <c r="W53" s="35">
        <v>1</v>
      </c>
      <c r="X53" s="96"/>
      <c r="Y53" s="35"/>
      <c r="Z53" s="35"/>
      <c r="AA53" s="44"/>
    </row>
    <row r="54" spans="1:27" s="32" customFormat="1" ht="12.75">
      <c r="A54" s="120" t="s">
        <v>35</v>
      </c>
      <c r="B54" s="97" t="s">
        <v>94</v>
      </c>
      <c r="C54" s="167" t="s">
        <v>40</v>
      </c>
      <c r="D54" s="161">
        <f t="shared" si="15"/>
        <v>30</v>
      </c>
      <c r="E54" s="168"/>
      <c r="F54" s="168">
        <v>30</v>
      </c>
      <c r="G54" s="168"/>
      <c r="H54" s="168"/>
      <c r="I54" s="169"/>
      <c r="J54" s="170"/>
      <c r="K54" s="168">
        <v>2</v>
      </c>
      <c r="L54" s="168"/>
      <c r="M54" s="171"/>
      <c r="N54" s="51"/>
      <c r="O54" s="49"/>
      <c r="P54" s="49"/>
      <c r="Q54" s="50"/>
      <c r="R54" s="52"/>
      <c r="S54" s="49"/>
      <c r="T54" s="49"/>
      <c r="U54" s="76"/>
      <c r="V54" s="87">
        <v>1</v>
      </c>
      <c r="W54" s="46"/>
      <c r="X54" s="46"/>
      <c r="Y54" s="46"/>
      <c r="Z54" s="46"/>
      <c r="AA54" s="55"/>
    </row>
    <row r="55" spans="1:27" s="32" customFormat="1" ht="12.75">
      <c r="A55" s="120" t="s">
        <v>42</v>
      </c>
      <c r="B55" s="124" t="s">
        <v>72</v>
      </c>
      <c r="C55" s="45" t="s">
        <v>40</v>
      </c>
      <c r="D55" s="161">
        <f t="shared" si="15"/>
        <v>15</v>
      </c>
      <c r="E55" s="46"/>
      <c r="F55" s="46">
        <v>15</v>
      </c>
      <c r="G55" s="46"/>
      <c r="H55" s="46"/>
      <c r="I55" s="47"/>
      <c r="J55" s="48"/>
      <c r="K55" s="49">
        <v>1</v>
      </c>
      <c r="L55" s="49"/>
      <c r="M55" s="50"/>
      <c r="N55" s="51"/>
      <c r="O55" s="49"/>
      <c r="P55" s="49"/>
      <c r="Q55" s="50"/>
      <c r="R55" s="52"/>
      <c r="S55" s="49"/>
      <c r="T55" s="49"/>
      <c r="U55" s="53"/>
      <c r="V55" s="54">
        <v>1</v>
      </c>
      <c r="W55" s="46"/>
      <c r="X55" s="46"/>
      <c r="Y55" s="46"/>
      <c r="Z55" s="46"/>
      <c r="AA55" s="55"/>
    </row>
    <row r="56" spans="1:27" s="32" customFormat="1" ht="12.75">
      <c r="A56" s="120" t="s">
        <v>45</v>
      </c>
      <c r="B56" s="91" t="s">
        <v>73</v>
      </c>
      <c r="C56" s="167" t="s">
        <v>40</v>
      </c>
      <c r="D56" s="161">
        <f t="shared" si="15"/>
        <v>15</v>
      </c>
      <c r="E56" s="46"/>
      <c r="F56" s="46">
        <v>15</v>
      </c>
      <c r="G56" s="46"/>
      <c r="H56" s="46"/>
      <c r="I56" s="47"/>
      <c r="J56" s="87"/>
      <c r="K56" s="46">
        <v>1</v>
      </c>
      <c r="L56" s="49"/>
      <c r="M56" s="50"/>
      <c r="N56" s="51"/>
      <c r="O56" s="49"/>
      <c r="P56" s="49"/>
      <c r="Q56" s="50"/>
      <c r="R56" s="52"/>
      <c r="S56" s="49"/>
      <c r="T56" s="49"/>
      <c r="U56" s="76"/>
      <c r="V56" s="87">
        <v>1</v>
      </c>
      <c r="W56" s="46"/>
      <c r="X56" s="46"/>
      <c r="Y56" s="46"/>
      <c r="Z56" s="46"/>
      <c r="AA56" s="55"/>
    </row>
    <row r="57" spans="1:27" s="14" customFormat="1" ht="18" customHeight="1">
      <c r="A57" s="120" t="s">
        <v>48</v>
      </c>
      <c r="B57" s="91" t="s">
        <v>86</v>
      </c>
      <c r="C57" s="167" t="s">
        <v>65</v>
      </c>
      <c r="D57" s="161">
        <f t="shared" si="15"/>
        <v>30</v>
      </c>
      <c r="E57" s="46"/>
      <c r="F57" s="46">
        <v>30</v>
      </c>
      <c r="G57" s="46"/>
      <c r="H57" s="46"/>
      <c r="I57" s="47"/>
      <c r="J57" s="87"/>
      <c r="K57" s="46"/>
      <c r="L57" s="49"/>
      <c r="M57" s="50">
        <v>2</v>
      </c>
      <c r="N57" s="51"/>
      <c r="O57" s="49"/>
      <c r="P57" s="49"/>
      <c r="Q57" s="50"/>
      <c r="R57" s="52"/>
      <c r="S57" s="49"/>
      <c r="T57" s="49"/>
      <c r="U57" s="76"/>
      <c r="V57" s="87"/>
      <c r="W57" s="46">
        <v>1</v>
      </c>
      <c r="X57" s="46"/>
      <c r="Y57" s="46"/>
      <c r="Z57" s="46"/>
      <c r="AA57" s="55"/>
    </row>
    <row r="58" spans="1:27" s="14" customFormat="1" ht="14.25" customHeight="1">
      <c r="A58" s="120" t="s">
        <v>50</v>
      </c>
      <c r="B58" s="91" t="s">
        <v>87</v>
      </c>
      <c r="C58" s="167" t="s">
        <v>34</v>
      </c>
      <c r="D58" s="161">
        <f t="shared" si="15"/>
        <v>30</v>
      </c>
      <c r="E58" s="172"/>
      <c r="F58" s="46">
        <v>30</v>
      </c>
      <c r="G58" s="46"/>
      <c r="H58" s="46"/>
      <c r="I58" s="47"/>
      <c r="J58" s="87"/>
      <c r="K58" s="46"/>
      <c r="L58" s="46"/>
      <c r="M58" s="173"/>
      <c r="N58" s="174"/>
      <c r="O58" s="46">
        <v>2</v>
      </c>
      <c r="P58" s="49"/>
      <c r="Q58" s="50"/>
      <c r="R58" s="52"/>
      <c r="S58" s="49"/>
      <c r="T58" s="49"/>
      <c r="U58" s="76"/>
      <c r="V58" s="78"/>
      <c r="W58" s="58"/>
      <c r="X58" s="58">
        <v>3</v>
      </c>
      <c r="Y58" s="58"/>
      <c r="Z58" s="58"/>
      <c r="AA58" s="69"/>
    </row>
    <row r="59" spans="1:27" s="32" customFormat="1" ht="25.5">
      <c r="A59" s="120" t="s">
        <v>68</v>
      </c>
      <c r="B59" s="91" t="s">
        <v>88</v>
      </c>
      <c r="C59" s="167" t="s">
        <v>66</v>
      </c>
      <c r="D59" s="161">
        <f t="shared" si="15"/>
        <v>30</v>
      </c>
      <c r="E59" s="46"/>
      <c r="F59" s="46">
        <v>30</v>
      </c>
      <c r="G59" s="46"/>
      <c r="H59" s="46"/>
      <c r="I59" s="47"/>
      <c r="J59" s="87"/>
      <c r="K59" s="46"/>
      <c r="L59" s="46"/>
      <c r="M59" s="173"/>
      <c r="N59" s="175"/>
      <c r="O59" s="46"/>
      <c r="P59" s="46"/>
      <c r="Q59" s="173">
        <v>2</v>
      </c>
      <c r="R59" s="52"/>
      <c r="S59" s="49"/>
      <c r="T59" s="49"/>
      <c r="U59" s="76"/>
      <c r="V59" s="98"/>
      <c r="W59" s="99"/>
      <c r="X59" s="99"/>
      <c r="Y59" s="99">
        <v>2</v>
      </c>
      <c r="Z59" s="99"/>
      <c r="AA59" s="100"/>
    </row>
    <row r="60" spans="1:27" s="32" customFormat="1" ht="26.25" customHeight="1" thickBot="1">
      <c r="A60" s="120" t="s">
        <v>76</v>
      </c>
      <c r="B60" s="91" t="s">
        <v>96</v>
      </c>
      <c r="C60" s="167" t="s">
        <v>108</v>
      </c>
      <c r="D60" s="161">
        <f t="shared" si="15"/>
        <v>120</v>
      </c>
      <c r="E60" s="46">
        <v>30</v>
      </c>
      <c r="F60" s="46">
        <v>30</v>
      </c>
      <c r="G60" s="46"/>
      <c r="H60" s="46"/>
      <c r="I60" s="47">
        <v>60</v>
      </c>
      <c r="J60" s="87"/>
      <c r="K60" s="46"/>
      <c r="L60" s="46"/>
      <c r="M60" s="173"/>
      <c r="N60" s="175">
        <v>1</v>
      </c>
      <c r="O60" s="46">
        <v>2</v>
      </c>
      <c r="P60" s="46">
        <v>1</v>
      </c>
      <c r="Q60" s="173">
        <v>2</v>
      </c>
      <c r="R60" s="52"/>
      <c r="S60" s="49">
        <v>2</v>
      </c>
      <c r="T60" s="49"/>
      <c r="U60" s="76"/>
      <c r="V60" s="98"/>
      <c r="W60" s="99"/>
      <c r="X60" s="99">
        <v>4</v>
      </c>
      <c r="Y60" s="99">
        <v>3</v>
      </c>
      <c r="Z60" s="99">
        <v>3</v>
      </c>
      <c r="AA60" s="100"/>
    </row>
    <row r="61" spans="1:28" s="14" customFormat="1" ht="26.25" customHeight="1" thickBot="1">
      <c r="A61" s="120" t="s">
        <v>77</v>
      </c>
      <c r="B61" s="91" t="s">
        <v>90</v>
      </c>
      <c r="C61" s="167" t="s">
        <v>67</v>
      </c>
      <c r="D61" s="161">
        <f t="shared" si="15"/>
        <v>30</v>
      </c>
      <c r="E61" s="46">
        <v>15</v>
      </c>
      <c r="F61" s="46">
        <v>15</v>
      </c>
      <c r="G61" s="46"/>
      <c r="H61" s="46"/>
      <c r="I61" s="47"/>
      <c r="J61" s="87"/>
      <c r="K61" s="46"/>
      <c r="L61" s="46"/>
      <c r="M61" s="173"/>
      <c r="N61" s="175"/>
      <c r="O61" s="46"/>
      <c r="P61" s="49"/>
      <c r="Q61" s="50"/>
      <c r="R61" s="52"/>
      <c r="S61" s="49"/>
      <c r="T61" s="49">
        <v>1</v>
      </c>
      <c r="U61" s="76">
        <v>1</v>
      </c>
      <c r="V61" s="98"/>
      <c r="W61" s="99"/>
      <c r="X61" s="99"/>
      <c r="Y61" s="99"/>
      <c r="Z61" s="99"/>
      <c r="AA61" s="100">
        <v>4</v>
      </c>
      <c r="AB61" s="80"/>
    </row>
    <row r="62" spans="1:27" s="14" customFormat="1" ht="25.5">
      <c r="A62" s="120" t="s">
        <v>89</v>
      </c>
      <c r="B62" s="91" t="s">
        <v>107</v>
      </c>
      <c r="C62" s="167" t="s">
        <v>67</v>
      </c>
      <c r="D62" s="161">
        <f t="shared" si="15"/>
        <v>45</v>
      </c>
      <c r="E62" s="46">
        <v>15</v>
      </c>
      <c r="F62" s="46">
        <v>30</v>
      </c>
      <c r="G62" s="46"/>
      <c r="H62" s="46"/>
      <c r="I62" s="47"/>
      <c r="J62" s="87"/>
      <c r="K62" s="46"/>
      <c r="L62" s="46"/>
      <c r="M62" s="173"/>
      <c r="N62" s="175"/>
      <c r="O62" s="46"/>
      <c r="P62" s="46"/>
      <c r="Q62" s="173"/>
      <c r="R62" s="54">
        <v>1</v>
      </c>
      <c r="S62" s="46">
        <v>2</v>
      </c>
      <c r="T62" s="49"/>
      <c r="U62" s="76"/>
      <c r="V62" s="98"/>
      <c r="W62" s="99"/>
      <c r="X62" s="99"/>
      <c r="Y62" s="99"/>
      <c r="Z62" s="99">
        <v>2</v>
      </c>
      <c r="AA62" s="100"/>
    </row>
    <row r="63" spans="1:27" s="14" customFormat="1" ht="25.5">
      <c r="A63" s="120" t="s">
        <v>117</v>
      </c>
      <c r="B63" s="91" t="s">
        <v>91</v>
      </c>
      <c r="C63" s="167" t="s">
        <v>64</v>
      </c>
      <c r="D63" s="161">
        <f t="shared" si="15"/>
        <v>15</v>
      </c>
      <c r="E63" s="46">
        <v>15</v>
      </c>
      <c r="F63" s="46"/>
      <c r="G63" s="46"/>
      <c r="H63" s="46"/>
      <c r="I63" s="47"/>
      <c r="J63" s="87"/>
      <c r="K63" s="46"/>
      <c r="L63" s="46"/>
      <c r="M63" s="173"/>
      <c r="N63" s="175"/>
      <c r="O63" s="46"/>
      <c r="P63" s="46"/>
      <c r="Q63" s="173"/>
      <c r="R63" s="54"/>
      <c r="S63" s="46"/>
      <c r="T63" s="46">
        <v>1</v>
      </c>
      <c r="U63" s="76"/>
      <c r="V63" s="98"/>
      <c r="W63" s="99"/>
      <c r="X63" s="99"/>
      <c r="Y63" s="99"/>
      <c r="Z63" s="99"/>
      <c r="AA63" s="100">
        <v>4</v>
      </c>
    </row>
    <row r="64" spans="1:27" s="32" customFormat="1" ht="27" customHeight="1" thickBot="1">
      <c r="A64" s="121"/>
      <c r="B64" s="109" t="s">
        <v>92</v>
      </c>
      <c r="C64" s="56" t="s">
        <v>93</v>
      </c>
      <c r="D64" s="238" t="s">
        <v>119</v>
      </c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40"/>
      <c r="V64" s="110">
        <v>1</v>
      </c>
      <c r="W64" s="111">
        <v>1</v>
      </c>
      <c r="X64" s="111">
        <v>2</v>
      </c>
      <c r="Y64" s="111">
        <v>1</v>
      </c>
      <c r="Z64" s="111">
        <v>1</v>
      </c>
      <c r="AA64" s="112">
        <v>2</v>
      </c>
    </row>
    <row r="65" spans="1:27" s="14" customFormat="1" ht="13.5" thickBot="1">
      <c r="A65" s="207"/>
      <c r="B65" s="129" t="s">
        <v>79</v>
      </c>
      <c r="C65" s="131"/>
      <c r="D65" s="133"/>
      <c r="E65" s="95"/>
      <c r="F65" s="95"/>
      <c r="G65" s="95"/>
      <c r="H65" s="95"/>
      <c r="I65" s="183"/>
      <c r="J65" s="179"/>
      <c r="K65" s="113"/>
      <c r="L65" s="113"/>
      <c r="M65" s="180"/>
      <c r="N65" s="184"/>
      <c r="O65" s="113"/>
      <c r="P65" s="113"/>
      <c r="Q65" s="177"/>
      <c r="R65" s="179"/>
      <c r="S65" s="113"/>
      <c r="T65" s="113"/>
      <c r="U65" s="180"/>
      <c r="V65" s="235">
        <v>60</v>
      </c>
      <c r="W65" s="236"/>
      <c r="X65" s="237">
        <v>60</v>
      </c>
      <c r="Y65" s="237"/>
      <c r="Z65" s="235">
        <v>60</v>
      </c>
      <c r="AA65" s="236"/>
    </row>
    <row r="66" spans="1:27" s="14" customFormat="1" ht="22.5" customHeight="1" thickBot="1">
      <c r="A66" s="208"/>
      <c r="B66" s="130" t="s">
        <v>105</v>
      </c>
      <c r="C66" s="132"/>
      <c r="D66" s="23">
        <f>SUM(D13+D17+D25+D30+D39+D51)</f>
        <v>1980</v>
      </c>
      <c r="E66" s="21">
        <f>SUM(E13+E17+E25+E30+E39+E51)</f>
        <v>525</v>
      </c>
      <c r="F66" s="21">
        <f>SUM(F13+F17+F25+F30+F39+F51)</f>
        <v>1170</v>
      </c>
      <c r="G66" s="21">
        <v>0</v>
      </c>
      <c r="H66" s="21">
        <v>60</v>
      </c>
      <c r="I66" s="178">
        <f aca="true" t="shared" si="16" ref="I66:U66">SUM(I13+I17+I25+I30+I39+I51)</f>
        <v>225</v>
      </c>
      <c r="J66" s="181">
        <f t="shared" si="16"/>
        <v>8</v>
      </c>
      <c r="K66" s="21">
        <f t="shared" si="16"/>
        <v>21</v>
      </c>
      <c r="L66" s="21">
        <f t="shared" si="16"/>
        <v>8</v>
      </c>
      <c r="M66" s="182">
        <f t="shared" si="16"/>
        <v>21</v>
      </c>
      <c r="N66" s="185">
        <f t="shared" si="16"/>
        <v>4</v>
      </c>
      <c r="O66" s="21">
        <f t="shared" si="16"/>
        <v>21</v>
      </c>
      <c r="P66" s="21">
        <f t="shared" si="16"/>
        <v>4</v>
      </c>
      <c r="Q66" s="178">
        <f t="shared" si="16"/>
        <v>20</v>
      </c>
      <c r="R66" s="181">
        <f t="shared" si="16"/>
        <v>6</v>
      </c>
      <c r="S66" s="21">
        <f t="shared" si="16"/>
        <v>10</v>
      </c>
      <c r="T66" s="21">
        <f t="shared" si="16"/>
        <v>5</v>
      </c>
      <c r="U66" s="182">
        <f t="shared" si="16"/>
        <v>4</v>
      </c>
      <c r="V66" s="28">
        <f aca="true" t="shared" si="17" ref="V66:AA66">SUM(V13+V17+V25+V30+V39+V51)</f>
        <v>30</v>
      </c>
      <c r="W66" s="31">
        <f t="shared" si="17"/>
        <v>30</v>
      </c>
      <c r="X66" s="25">
        <f t="shared" si="17"/>
        <v>30</v>
      </c>
      <c r="Y66" s="27">
        <f t="shared" si="17"/>
        <v>30</v>
      </c>
      <c r="Z66" s="28">
        <f t="shared" si="17"/>
        <v>30</v>
      </c>
      <c r="AA66" s="31">
        <f t="shared" si="17"/>
        <v>30</v>
      </c>
    </row>
    <row r="67" spans="1:27" s="14" customFormat="1" ht="12.75">
      <c r="A67" s="81"/>
      <c r="B67" s="82"/>
      <c r="C67" s="81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</row>
    <row r="68" spans="1:4" s="14" customFormat="1" ht="12.75">
      <c r="A68" s="85"/>
      <c r="B68" s="14" t="s">
        <v>80</v>
      </c>
      <c r="D68" s="32"/>
    </row>
    <row r="69" spans="1:4" s="14" customFormat="1" ht="12.75">
      <c r="A69" s="85"/>
      <c r="B69" s="14" t="s">
        <v>81</v>
      </c>
      <c r="D69" s="32"/>
    </row>
    <row r="70" spans="1:4" s="14" customFormat="1" ht="12.75">
      <c r="A70" s="85"/>
      <c r="B70" s="14" t="s">
        <v>82</v>
      </c>
      <c r="D70" s="32"/>
    </row>
    <row r="71" spans="1:4" s="14" customFormat="1" ht="12.75">
      <c r="A71" s="85"/>
      <c r="D71" s="32"/>
    </row>
    <row r="72" spans="1:4" s="14" customFormat="1" ht="12.75">
      <c r="A72" s="85"/>
      <c r="D72" s="32"/>
    </row>
    <row r="73" spans="1:4" s="14" customFormat="1" ht="12.75">
      <c r="A73" s="85"/>
      <c r="D73" s="32"/>
    </row>
    <row r="74" spans="1:4" s="14" customFormat="1" ht="12.75">
      <c r="A74" s="85"/>
      <c r="D74" s="32"/>
    </row>
    <row r="75" spans="1:4" s="14" customFormat="1" ht="12.75">
      <c r="A75" s="85"/>
      <c r="D75" s="32"/>
    </row>
    <row r="76" spans="1:4" s="14" customFormat="1" ht="12.75">
      <c r="A76" s="85"/>
      <c r="D76" s="32"/>
    </row>
    <row r="77" spans="1:4" s="14" customFormat="1" ht="12.75">
      <c r="A77" s="85"/>
      <c r="D77" s="32"/>
    </row>
    <row r="78" spans="1:4" s="14" customFormat="1" ht="12.75">
      <c r="A78" s="85"/>
      <c r="D78" s="32"/>
    </row>
    <row r="79" spans="1:4" s="14" customFormat="1" ht="12.75">
      <c r="A79" s="85"/>
      <c r="D79" s="32"/>
    </row>
    <row r="80" spans="1:4" s="14" customFormat="1" ht="12.75">
      <c r="A80" s="85"/>
      <c r="D80" s="32"/>
    </row>
  </sheetData>
  <sheetProtection/>
  <mergeCells count="34">
    <mergeCell ref="AA43:AA50"/>
    <mergeCell ref="R9:U9"/>
    <mergeCell ref="V65:W65"/>
    <mergeCell ref="X65:Y65"/>
    <mergeCell ref="Z65:AA65"/>
    <mergeCell ref="X43:X50"/>
    <mergeCell ref="D64:U64"/>
    <mergeCell ref="D9:D11"/>
    <mergeCell ref="E9:E11"/>
    <mergeCell ref="F9:F11"/>
    <mergeCell ref="Z43:Z50"/>
    <mergeCell ref="R10:S10"/>
    <mergeCell ref="T10:U10"/>
    <mergeCell ref="Y43:Y50"/>
    <mergeCell ref="A65:A66"/>
    <mergeCell ref="V11:AA11"/>
    <mergeCell ref="A43:A50"/>
    <mergeCell ref="V43:V50"/>
    <mergeCell ref="W43:W50"/>
    <mergeCell ref="A7:A11"/>
    <mergeCell ref="J7:U8"/>
    <mergeCell ref="V7:AA10"/>
    <mergeCell ref="B7:B11"/>
    <mergeCell ref="C7:C11"/>
    <mergeCell ref="D7:I8"/>
    <mergeCell ref="H9:H11"/>
    <mergeCell ref="N10:O10"/>
    <mergeCell ref="P10:Q10"/>
    <mergeCell ref="J9:M9"/>
    <mergeCell ref="N9:Q9"/>
    <mergeCell ref="J10:K10"/>
    <mergeCell ref="L10:M10"/>
    <mergeCell ref="I9:I11"/>
    <mergeCell ref="G9:G11"/>
  </mergeCells>
  <printOptions/>
  <pageMargins left="0.7874015748031497" right="0.5905511811023623" top="1.07" bottom="0.1968503937007874" header="0.2362204724409449" footer="0.1968503937007874"/>
  <pageSetup horizontalDpi="600" verticalDpi="600" orientation="landscape" paperSize="9" scale="73" r:id="rId1"/>
  <rowBreaks count="1" manualBreakCount="1">
    <brk id="38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49">
      <selection activeCell="C51" sqref="C51"/>
    </sheetView>
  </sheetViews>
  <sheetFormatPr defaultColWidth="9.140625" defaultRowHeight="12.75"/>
  <cols>
    <col min="1" max="1" width="4.7109375" style="86" customWidth="1"/>
    <col min="2" max="2" width="31.00390625" style="0" customWidth="1"/>
    <col min="3" max="3" width="6.00390625" style="0" customWidth="1"/>
    <col min="4" max="4" width="7.140625" style="12" customWidth="1"/>
    <col min="5" max="5" width="4.8515625" style="0" customWidth="1"/>
    <col min="6" max="6" width="5.421875" style="0" customWidth="1"/>
    <col min="7" max="7" width="4.421875" style="0" customWidth="1"/>
    <col min="8" max="8" width="4.140625" style="0" customWidth="1"/>
    <col min="9" max="9" width="5.00390625" style="0" customWidth="1"/>
    <col min="10" max="15" width="3.7109375" style="0" customWidth="1"/>
    <col min="16" max="21" width="3.7109375" style="13" customWidth="1"/>
    <col min="22" max="27" width="3.7109375" style="0" customWidth="1"/>
  </cols>
  <sheetData>
    <row r="1" spans="1:27" ht="15">
      <c r="A1" s="1"/>
      <c r="B1" s="2"/>
      <c r="C1" s="3"/>
      <c r="D1" s="4"/>
      <c r="E1" s="3"/>
      <c r="F1" s="5"/>
      <c r="G1" s="5" t="s">
        <v>118</v>
      </c>
      <c r="H1" s="5"/>
      <c r="I1" s="5"/>
      <c r="J1" s="5"/>
      <c r="K1" s="5"/>
      <c r="L1" s="5"/>
      <c r="M1" s="5"/>
      <c r="N1" s="5"/>
      <c r="O1" s="4"/>
      <c r="P1" s="4"/>
      <c r="Q1" s="4"/>
      <c r="R1" s="4" t="s">
        <v>109</v>
      </c>
      <c r="S1" s="104"/>
      <c r="T1" s="102"/>
      <c r="U1" s="102"/>
      <c r="V1" s="1"/>
      <c r="W1" s="1"/>
      <c r="X1" s="103"/>
      <c r="Y1" s="6"/>
      <c r="Z1" s="6"/>
      <c r="AA1" s="3"/>
    </row>
    <row r="2" spans="1:27" ht="15">
      <c r="A2" s="1"/>
      <c r="B2" s="2"/>
      <c r="C2" s="3"/>
      <c r="D2" s="4" t="s">
        <v>104</v>
      </c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3"/>
      <c r="W2" s="3"/>
      <c r="X2" s="6"/>
      <c r="Y2" s="6"/>
      <c r="Z2" s="6"/>
      <c r="AA2" s="3"/>
    </row>
    <row r="3" spans="1:27" ht="21" customHeight="1">
      <c r="A3" s="7"/>
      <c r="B3" s="8" t="s">
        <v>1</v>
      </c>
      <c r="C3" s="9"/>
      <c r="D3" s="10"/>
      <c r="F3" s="11" t="s">
        <v>2</v>
      </c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9.5" customHeight="1">
      <c r="A4" s="7"/>
      <c r="B4" s="108" t="s">
        <v>115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5">
      <c r="A5" s="7"/>
      <c r="B5" s="8" t="s">
        <v>105</v>
      </c>
      <c r="C5" s="3"/>
      <c r="N5" s="8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2.2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27" s="14" customFormat="1" ht="12.75" customHeight="1" thickTop="1">
      <c r="A7" s="211" t="s">
        <v>3</v>
      </c>
      <c r="B7" s="226" t="s">
        <v>4</v>
      </c>
      <c r="C7" s="228" t="s">
        <v>5</v>
      </c>
      <c r="D7" s="193" t="s">
        <v>6</v>
      </c>
      <c r="E7" s="194"/>
      <c r="F7" s="194"/>
      <c r="G7" s="194"/>
      <c r="H7" s="194"/>
      <c r="I7" s="195"/>
      <c r="J7" s="213" t="s">
        <v>7</v>
      </c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214"/>
      <c r="V7" s="217" t="s">
        <v>8</v>
      </c>
      <c r="W7" s="218"/>
      <c r="X7" s="218"/>
      <c r="Y7" s="218"/>
      <c r="Z7" s="218"/>
      <c r="AA7" s="219"/>
    </row>
    <row r="8" spans="1:27" s="14" customFormat="1" ht="7.5" customHeight="1">
      <c r="A8" s="212"/>
      <c r="B8" s="227"/>
      <c r="C8" s="229"/>
      <c r="D8" s="196"/>
      <c r="E8" s="197"/>
      <c r="F8" s="197"/>
      <c r="G8" s="197"/>
      <c r="H8" s="197"/>
      <c r="I8" s="198"/>
      <c r="J8" s="215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216"/>
      <c r="V8" s="220"/>
      <c r="W8" s="221"/>
      <c r="X8" s="221"/>
      <c r="Y8" s="221"/>
      <c r="Z8" s="221"/>
      <c r="AA8" s="222"/>
    </row>
    <row r="9" spans="1:27" s="14" customFormat="1" ht="12.75">
      <c r="A9" s="212"/>
      <c r="B9" s="227"/>
      <c r="C9" s="229"/>
      <c r="D9" s="241" t="s">
        <v>9</v>
      </c>
      <c r="E9" s="199" t="s">
        <v>10</v>
      </c>
      <c r="F9" s="199" t="s">
        <v>11</v>
      </c>
      <c r="G9" s="199" t="s">
        <v>12</v>
      </c>
      <c r="H9" s="199" t="s">
        <v>13</v>
      </c>
      <c r="I9" s="205" t="s">
        <v>14</v>
      </c>
      <c r="J9" s="204" t="s">
        <v>15</v>
      </c>
      <c r="K9" s="202"/>
      <c r="L9" s="202"/>
      <c r="M9" s="203"/>
      <c r="N9" s="201" t="s">
        <v>16</v>
      </c>
      <c r="O9" s="202"/>
      <c r="P9" s="202"/>
      <c r="Q9" s="203"/>
      <c r="R9" s="231" t="s">
        <v>17</v>
      </c>
      <c r="S9" s="202"/>
      <c r="T9" s="202"/>
      <c r="U9" s="232"/>
      <c r="V9" s="220"/>
      <c r="W9" s="221"/>
      <c r="X9" s="221"/>
      <c r="Y9" s="221"/>
      <c r="Z9" s="221"/>
      <c r="AA9" s="222"/>
    </row>
    <row r="10" spans="1:27" s="14" customFormat="1" ht="12.75">
      <c r="A10" s="212"/>
      <c r="B10" s="227"/>
      <c r="C10" s="229"/>
      <c r="D10" s="241"/>
      <c r="E10" s="199"/>
      <c r="F10" s="199"/>
      <c r="G10" s="199"/>
      <c r="H10" s="199"/>
      <c r="I10" s="205"/>
      <c r="J10" s="204" t="s">
        <v>18</v>
      </c>
      <c r="K10" s="202"/>
      <c r="L10" s="202" t="s">
        <v>19</v>
      </c>
      <c r="M10" s="203"/>
      <c r="N10" s="201" t="s">
        <v>20</v>
      </c>
      <c r="O10" s="202"/>
      <c r="P10" s="202" t="s">
        <v>21</v>
      </c>
      <c r="Q10" s="203"/>
      <c r="R10" s="231" t="s">
        <v>22</v>
      </c>
      <c r="S10" s="202"/>
      <c r="T10" s="202" t="s">
        <v>23</v>
      </c>
      <c r="U10" s="232"/>
      <c r="V10" s="223"/>
      <c r="W10" s="224"/>
      <c r="X10" s="224"/>
      <c r="Y10" s="224"/>
      <c r="Z10" s="224"/>
      <c r="AA10" s="225"/>
    </row>
    <row r="11" spans="1:27" s="14" customFormat="1" ht="30.75" customHeight="1">
      <c r="A11" s="212"/>
      <c r="B11" s="227"/>
      <c r="C11" s="230"/>
      <c r="D11" s="242"/>
      <c r="E11" s="200"/>
      <c r="F11" s="200"/>
      <c r="G11" s="200"/>
      <c r="H11" s="200"/>
      <c r="I11" s="206"/>
      <c r="J11" s="15" t="s">
        <v>24</v>
      </c>
      <c r="K11" s="16" t="s">
        <v>25</v>
      </c>
      <c r="L11" s="16" t="s">
        <v>24</v>
      </c>
      <c r="M11" s="17" t="s">
        <v>25</v>
      </c>
      <c r="N11" s="18" t="s">
        <v>24</v>
      </c>
      <c r="O11" s="16" t="s">
        <v>25</v>
      </c>
      <c r="P11" s="16" t="s">
        <v>24</v>
      </c>
      <c r="Q11" s="17" t="s">
        <v>25</v>
      </c>
      <c r="R11" s="19" t="s">
        <v>24</v>
      </c>
      <c r="S11" s="16" t="s">
        <v>25</v>
      </c>
      <c r="T11" s="16" t="s">
        <v>24</v>
      </c>
      <c r="U11" s="20" t="s">
        <v>25</v>
      </c>
      <c r="V11" s="209" t="s">
        <v>26</v>
      </c>
      <c r="W11" s="187"/>
      <c r="X11" s="187"/>
      <c r="Y11" s="187"/>
      <c r="Z11" s="187"/>
      <c r="AA11" s="188"/>
    </row>
    <row r="12" spans="1:27" s="14" customFormat="1" ht="13.5" thickBot="1">
      <c r="A12" s="117">
        <v>1</v>
      </c>
      <c r="B12" s="147">
        <v>2</v>
      </c>
      <c r="C12" s="148">
        <v>3</v>
      </c>
      <c r="D12" s="57">
        <v>4</v>
      </c>
      <c r="E12" s="149">
        <v>5</v>
      </c>
      <c r="F12" s="149">
        <v>6</v>
      </c>
      <c r="G12" s="149">
        <v>7</v>
      </c>
      <c r="H12" s="149">
        <v>8</v>
      </c>
      <c r="I12" s="150">
        <v>9</v>
      </c>
      <c r="J12" s="151">
        <v>10</v>
      </c>
      <c r="K12" s="140">
        <v>11</v>
      </c>
      <c r="L12" s="140">
        <v>12</v>
      </c>
      <c r="M12" s="152">
        <v>13</v>
      </c>
      <c r="N12" s="153">
        <v>14</v>
      </c>
      <c r="O12" s="140">
        <v>15</v>
      </c>
      <c r="P12" s="140">
        <v>16</v>
      </c>
      <c r="Q12" s="152">
        <v>17</v>
      </c>
      <c r="R12" s="57">
        <v>18</v>
      </c>
      <c r="S12" s="140">
        <v>19</v>
      </c>
      <c r="T12" s="140">
        <v>20</v>
      </c>
      <c r="U12" s="141">
        <v>21</v>
      </c>
      <c r="V12" s="143">
        <v>1</v>
      </c>
      <c r="W12" s="144">
        <v>2</v>
      </c>
      <c r="X12" s="144">
        <v>3</v>
      </c>
      <c r="Y12" s="144">
        <v>4</v>
      </c>
      <c r="Z12" s="144">
        <v>5</v>
      </c>
      <c r="AA12" s="145">
        <v>6</v>
      </c>
    </row>
    <row r="13" spans="1:27" s="32" customFormat="1" ht="27.75" customHeight="1" thickBot="1">
      <c r="A13" s="114" t="s">
        <v>27</v>
      </c>
      <c r="B13" s="122" t="s">
        <v>28</v>
      </c>
      <c r="C13" s="24"/>
      <c r="D13" s="25">
        <f aca="true" t="shared" si="0" ref="D13:U13">SUM(D14:D15)</f>
        <v>180</v>
      </c>
      <c r="E13" s="25">
        <f t="shared" si="0"/>
        <v>60</v>
      </c>
      <c r="F13" s="25">
        <f t="shared" si="0"/>
        <v>120</v>
      </c>
      <c r="G13" s="25">
        <f t="shared" si="0"/>
        <v>0</v>
      </c>
      <c r="H13" s="25">
        <f t="shared" si="0"/>
        <v>0</v>
      </c>
      <c r="I13" s="73">
        <f t="shared" si="0"/>
        <v>0</v>
      </c>
      <c r="J13" s="28">
        <f t="shared" si="0"/>
        <v>0</v>
      </c>
      <c r="K13" s="25">
        <f t="shared" si="0"/>
        <v>30</v>
      </c>
      <c r="L13" s="25">
        <f t="shared" si="0"/>
        <v>0</v>
      </c>
      <c r="M13" s="24">
        <f t="shared" si="0"/>
        <v>30</v>
      </c>
      <c r="N13" s="25">
        <f t="shared" si="0"/>
        <v>0</v>
      </c>
      <c r="O13" s="25">
        <f t="shared" si="0"/>
        <v>30</v>
      </c>
      <c r="P13" s="25">
        <f t="shared" si="0"/>
        <v>0</v>
      </c>
      <c r="Q13" s="73">
        <f t="shared" si="0"/>
        <v>30</v>
      </c>
      <c r="R13" s="30">
        <f t="shared" si="0"/>
        <v>30</v>
      </c>
      <c r="S13" s="25">
        <f t="shared" si="0"/>
        <v>0</v>
      </c>
      <c r="T13" s="25">
        <f t="shared" si="0"/>
        <v>30</v>
      </c>
      <c r="U13" s="73">
        <f t="shared" si="0"/>
        <v>0</v>
      </c>
      <c r="V13" s="30">
        <f aca="true" t="shared" si="1" ref="V13:AA13">SUM(V14+V15)</f>
        <v>1</v>
      </c>
      <c r="W13" s="30">
        <f t="shared" si="1"/>
        <v>1</v>
      </c>
      <c r="X13" s="30">
        <f t="shared" si="1"/>
        <v>1</v>
      </c>
      <c r="Y13" s="30">
        <f t="shared" si="1"/>
        <v>2</v>
      </c>
      <c r="Z13" s="30">
        <f t="shared" si="1"/>
        <v>2</v>
      </c>
      <c r="AA13" s="30">
        <f t="shared" si="1"/>
        <v>2</v>
      </c>
    </row>
    <row r="14" spans="1:27" s="14" customFormat="1" ht="12.75">
      <c r="A14" s="115" t="s">
        <v>29</v>
      </c>
      <c r="B14" s="123" t="s">
        <v>30</v>
      </c>
      <c r="C14" s="33" t="s">
        <v>31</v>
      </c>
      <c r="D14" s="34">
        <f>SUM(E14+F14+G14+H14+I14)</f>
        <v>120</v>
      </c>
      <c r="E14" s="35"/>
      <c r="F14" s="35">
        <v>120</v>
      </c>
      <c r="G14" s="35"/>
      <c r="H14" s="35"/>
      <c r="I14" s="36"/>
      <c r="J14" s="37"/>
      <c r="K14" s="38">
        <v>30</v>
      </c>
      <c r="L14" s="38"/>
      <c r="M14" s="39">
        <v>30</v>
      </c>
      <c r="N14" s="40"/>
      <c r="O14" s="38">
        <v>30</v>
      </c>
      <c r="P14" s="38"/>
      <c r="Q14" s="39">
        <v>30</v>
      </c>
      <c r="R14" s="41"/>
      <c r="S14" s="38"/>
      <c r="T14" s="38"/>
      <c r="U14" s="42"/>
      <c r="V14" s="43">
        <v>1</v>
      </c>
      <c r="W14" s="35">
        <v>1</v>
      </c>
      <c r="X14" s="35">
        <v>1</v>
      </c>
      <c r="Y14" s="35">
        <v>2</v>
      </c>
      <c r="Z14" s="35"/>
      <c r="AA14" s="44"/>
    </row>
    <row r="15" spans="1:27" s="14" customFormat="1" ht="13.5" thickBot="1">
      <c r="A15" s="117" t="s">
        <v>32</v>
      </c>
      <c r="B15" s="125" t="s">
        <v>111</v>
      </c>
      <c r="C15" s="56" t="s">
        <v>110</v>
      </c>
      <c r="D15" s="34">
        <f>SUM(E15+F15+G15+H15+I15)</f>
        <v>60</v>
      </c>
      <c r="E15" s="58">
        <v>60</v>
      </c>
      <c r="F15" s="58"/>
      <c r="G15" s="58"/>
      <c r="H15" s="58"/>
      <c r="I15" s="59"/>
      <c r="J15" s="60"/>
      <c r="K15" s="61"/>
      <c r="L15" s="62"/>
      <c r="M15" s="63"/>
      <c r="N15" s="64"/>
      <c r="O15" s="154"/>
      <c r="P15" s="62"/>
      <c r="Q15" s="65"/>
      <c r="R15" s="66">
        <v>30</v>
      </c>
      <c r="S15" s="62"/>
      <c r="T15" s="62">
        <v>30</v>
      </c>
      <c r="U15" s="67"/>
      <c r="V15" s="68"/>
      <c r="W15" s="58"/>
      <c r="X15" s="58"/>
      <c r="Y15" s="58"/>
      <c r="Z15" s="58">
        <v>2</v>
      </c>
      <c r="AA15" s="69">
        <v>2</v>
      </c>
    </row>
    <row r="16" spans="1:27" s="14" customFormat="1" ht="30" customHeight="1" thickBot="1">
      <c r="A16" s="118" t="s">
        <v>36</v>
      </c>
      <c r="B16" s="122" t="s">
        <v>37</v>
      </c>
      <c r="C16" s="70"/>
      <c r="D16" s="25">
        <f aca="true" t="shared" si="2" ref="D16:U16">SUM(D17:D23)</f>
        <v>330</v>
      </c>
      <c r="E16" s="26">
        <f t="shared" si="2"/>
        <v>135</v>
      </c>
      <c r="F16" s="26">
        <f t="shared" si="2"/>
        <v>195</v>
      </c>
      <c r="G16" s="26">
        <f t="shared" si="2"/>
        <v>0</v>
      </c>
      <c r="H16" s="26">
        <f t="shared" si="2"/>
        <v>0</v>
      </c>
      <c r="I16" s="27">
        <f t="shared" si="2"/>
        <v>0</v>
      </c>
      <c r="J16" s="28">
        <f t="shared" si="2"/>
        <v>60</v>
      </c>
      <c r="K16" s="26">
        <f t="shared" si="2"/>
        <v>120</v>
      </c>
      <c r="L16" s="26">
        <f t="shared" si="2"/>
        <v>45</v>
      </c>
      <c r="M16" s="29">
        <f t="shared" si="2"/>
        <v>30</v>
      </c>
      <c r="N16" s="30">
        <f t="shared" si="2"/>
        <v>0</v>
      </c>
      <c r="O16" s="26">
        <f t="shared" si="2"/>
        <v>0</v>
      </c>
      <c r="P16" s="26">
        <f t="shared" si="2"/>
        <v>0</v>
      </c>
      <c r="Q16" s="29">
        <f t="shared" si="2"/>
        <v>0</v>
      </c>
      <c r="R16" s="25">
        <f t="shared" si="2"/>
        <v>30</v>
      </c>
      <c r="S16" s="26">
        <f t="shared" si="2"/>
        <v>45</v>
      </c>
      <c r="T16" s="26">
        <f t="shared" si="2"/>
        <v>0</v>
      </c>
      <c r="U16" s="31">
        <f t="shared" si="2"/>
        <v>0</v>
      </c>
      <c r="V16" s="28">
        <f aca="true" t="shared" si="3" ref="V16:AA16">SUM(V17+V18+V19+V20+V21+V22+V23)</f>
        <v>18</v>
      </c>
      <c r="W16" s="25">
        <f t="shared" si="3"/>
        <v>11</v>
      </c>
      <c r="X16" s="25">
        <f t="shared" si="3"/>
        <v>0</v>
      </c>
      <c r="Y16" s="25">
        <f t="shared" si="3"/>
        <v>0</v>
      </c>
      <c r="Z16" s="25">
        <f t="shared" si="3"/>
        <v>16</v>
      </c>
      <c r="AA16" s="24">
        <f t="shared" si="3"/>
        <v>0</v>
      </c>
    </row>
    <row r="17" spans="1:27" s="32" customFormat="1" ht="12.75">
      <c r="A17" s="119" t="s">
        <v>29</v>
      </c>
      <c r="B17" s="126" t="s">
        <v>38</v>
      </c>
      <c r="C17" s="71" t="s">
        <v>47</v>
      </c>
      <c r="D17" s="34">
        <f aca="true" t="shared" si="4" ref="D17:D23">SUM(E17+F17+G17+H17+I17)</f>
        <v>75</v>
      </c>
      <c r="E17" s="38">
        <v>45</v>
      </c>
      <c r="F17" s="38">
        <v>30</v>
      </c>
      <c r="G17" s="38"/>
      <c r="H17" s="38"/>
      <c r="I17" s="72"/>
      <c r="J17" s="37">
        <v>15</v>
      </c>
      <c r="K17" s="38">
        <v>30</v>
      </c>
      <c r="L17" s="38">
        <v>30</v>
      </c>
      <c r="M17" s="39"/>
      <c r="N17" s="40"/>
      <c r="O17" s="38"/>
      <c r="P17" s="38"/>
      <c r="Q17" s="39"/>
      <c r="R17" s="41"/>
      <c r="S17" s="38"/>
      <c r="T17" s="38"/>
      <c r="U17" s="42"/>
      <c r="V17" s="41">
        <v>1</v>
      </c>
      <c r="W17" s="38">
        <v>5</v>
      </c>
      <c r="X17" s="38"/>
      <c r="Y17" s="38"/>
      <c r="Z17" s="135"/>
      <c r="AA17" s="136"/>
    </row>
    <row r="18" spans="1:27" s="14" customFormat="1" ht="12.75">
      <c r="A18" s="116" t="s">
        <v>32</v>
      </c>
      <c r="B18" s="124" t="s">
        <v>39</v>
      </c>
      <c r="C18" s="45" t="s">
        <v>40</v>
      </c>
      <c r="D18" s="34">
        <f t="shared" si="4"/>
        <v>45</v>
      </c>
      <c r="E18" s="46">
        <v>15</v>
      </c>
      <c r="F18" s="46">
        <v>30</v>
      </c>
      <c r="G18" s="46"/>
      <c r="H18" s="46"/>
      <c r="I18" s="47"/>
      <c r="J18" s="48">
        <v>15</v>
      </c>
      <c r="K18" s="49">
        <v>30</v>
      </c>
      <c r="L18" s="49"/>
      <c r="M18" s="50"/>
      <c r="N18" s="51"/>
      <c r="O18" s="49"/>
      <c r="P18" s="49"/>
      <c r="Q18" s="50"/>
      <c r="R18" s="52"/>
      <c r="S18" s="49"/>
      <c r="T18" s="49"/>
      <c r="U18" s="53"/>
      <c r="V18" s="54">
        <v>3</v>
      </c>
      <c r="W18" s="46"/>
      <c r="X18" s="46"/>
      <c r="Y18" s="46"/>
      <c r="Z18" s="46"/>
      <c r="AA18" s="55"/>
    </row>
    <row r="19" spans="1:27" s="14" customFormat="1" ht="12.75">
      <c r="A19" s="116" t="s">
        <v>35</v>
      </c>
      <c r="B19" s="124" t="s">
        <v>41</v>
      </c>
      <c r="C19" s="45" t="s">
        <v>108</v>
      </c>
      <c r="D19" s="34">
        <f t="shared" si="4"/>
        <v>45</v>
      </c>
      <c r="E19" s="46">
        <v>15</v>
      </c>
      <c r="F19" s="46">
        <v>30</v>
      </c>
      <c r="G19" s="46"/>
      <c r="H19" s="46"/>
      <c r="I19" s="47"/>
      <c r="J19" s="48"/>
      <c r="K19" s="49"/>
      <c r="L19" s="49"/>
      <c r="M19" s="50"/>
      <c r="N19" s="51"/>
      <c r="O19" s="49"/>
      <c r="P19" s="49"/>
      <c r="Q19" s="50"/>
      <c r="R19" s="52">
        <v>15</v>
      </c>
      <c r="S19" s="49">
        <v>30</v>
      </c>
      <c r="T19" s="49"/>
      <c r="U19" s="53"/>
      <c r="V19" s="54"/>
      <c r="W19" s="46"/>
      <c r="X19" s="46"/>
      <c r="Y19" s="46"/>
      <c r="Z19" s="46">
        <v>8</v>
      </c>
      <c r="AA19" s="55"/>
    </row>
    <row r="20" spans="1:27" s="14" customFormat="1" ht="12.75">
      <c r="A20" s="116" t="s">
        <v>42</v>
      </c>
      <c r="B20" s="124" t="s">
        <v>43</v>
      </c>
      <c r="C20" s="45" t="s">
        <v>44</v>
      </c>
      <c r="D20" s="34">
        <f t="shared" si="4"/>
        <v>45</v>
      </c>
      <c r="E20" s="46">
        <v>15</v>
      </c>
      <c r="F20" s="46">
        <v>30</v>
      </c>
      <c r="G20" s="46"/>
      <c r="H20" s="46"/>
      <c r="I20" s="47"/>
      <c r="J20" s="48">
        <v>15</v>
      </c>
      <c r="K20" s="49">
        <v>30</v>
      </c>
      <c r="L20" s="49"/>
      <c r="M20" s="50"/>
      <c r="N20" s="51"/>
      <c r="O20" s="49"/>
      <c r="P20" s="49"/>
      <c r="Q20" s="50"/>
      <c r="R20" s="52"/>
      <c r="S20" s="49"/>
      <c r="T20" s="49"/>
      <c r="U20" s="53"/>
      <c r="V20" s="54">
        <v>7</v>
      </c>
      <c r="W20" s="46"/>
      <c r="X20" s="46"/>
      <c r="Y20" s="46"/>
      <c r="Z20" s="46"/>
      <c r="AA20" s="55"/>
    </row>
    <row r="21" spans="1:27" s="14" customFormat="1" ht="12.75">
      <c r="A21" s="116" t="s">
        <v>45</v>
      </c>
      <c r="B21" s="124" t="s">
        <v>46</v>
      </c>
      <c r="C21" s="45" t="s">
        <v>47</v>
      </c>
      <c r="D21" s="34">
        <f t="shared" si="4"/>
        <v>45</v>
      </c>
      <c r="E21" s="46">
        <v>15</v>
      </c>
      <c r="F21" s="46">
        <v>30</v>
      </c>
      <c r="G21" s="46"/>
      <c r="H21" s="46"/>
      <c r="I21" s="47"/>
      <c r="J21" s="48"/>
      <c r="K21" s="49"/>
      <c r="L21" s="49">
        <v>15</v>
      </c>
      <c r="M21" s="50">
        <v>30</v>
      </c>
      <c r="N21" s="51"/>
      <c r="O21" s="49"/>
      <c r="P21" s="49"/>
      <c r="Q21" s="50"/>
      <c r="R21" s="52"/>
      <c r="S21" s="49"/>
      <c r="T21" s="49"/>
      <c r="U21" s="53"/>
      <c r="V21" s="54"/>
      <c r="W21" s="46">
        <v>6</v>
      </c>
      <c r="X21" s="46"/>
      <c r="Y21" s="46"/>
      <c r="Z21" s="46"/>
      <c r="AA21" s="55"/>
    </row>
    <row r="22" spans="1:27" s="14" customFormat="1" ht="12.75">
      <c r="A22" s="116" t="s">
        <v>48</v>
      </c>
      <c r="B22" s="124" t="s">
        <v>49</v>
      </c>
      <c r="C22" s="45" t="s">
        <v>44</v>
      </c>
      <c r="D22" s="34">
        <f t="shared" si="4"/>
        <v>45</v>
      </c>
      <c r="E22" s="46">
        <v>15</v>
      </c>
      <c r="F22" s="49">
        <v>30</v>
      </c>
      <c r="G22" s="49"/>
      <c r="H22" s="49"/>
      <c r="I22" s="76"/>
      <c r="J22" s="48">
        <v>15</v>
      </c>
      <c r="K22" s="49">
        <v>30</v>
      </c>
      <c r="L22" s="49"/>
      <c r="M22" s="50"/>
      <c r="N22" s="51"/>
      <c r="O22" s="49"/>
      <c r="P22" s="49"/>
      <c r="Q22" s="50"/>
      <c r="R22" s="52"/>
      <c r="S22" s="49"/>
      <c r="T22" s="49"/>
      <c r="U22" s="53"/>
      <c r="V22" s="54">
        <v>7</v>
      </c>
      <c r="W22" s="46"/>
      <c r="X22" s="46"/>
      <c r="Y22" s="46"/>
      <c r="Z22" s="46"/>
      <c r="AA22" s="55"/>
    </row>
    <row r="23" spans="1:27" s="14" customFormat="1" ht="13.5" thickBot="1">
      <c r="A23" s="117" t="s">
        <v>50</v>
      </c>
      <c r="B23" s="125" t="s">
        <v>51</v>
      </c>
      <c r="C23" s="56" t="s">
        <v>64</v>
      </c>
      <c r="D23" s="34">
        <f t="shared" si="4"/>
        <v>30</v>
      </c>
      <c r="E23" s="58">
        <v>15</v>
      </c>
      <c r="F23" s="62">
        <v>15</v>
      </c>
      <c r="G23" s="62"/>
      <c r="H23" s="62"/>
      <c r="I23" s="79"/>
      <c r="J23" s="60"/>
      <c r="K23" s="62"/>
      <c r="L23" s="62"/>
      <c r="M23" s="65"/>
      <c r="N23" s="64"/>
      <c r="O23" s="62"/>
      <c r="P23" s="62"/>
      <c r="Q23" s="65"/>
      <c r="R23" s="66">
        <v>15</v>
      </c>
      <c r="S23" s="62">
        <v>15</v>
      </c>
      <c r="T23" s="62"/>
      <c r="U23" s="67"/>
      <c r="V23" s="68"/>
      <c r="W23" s="137"/>
      <c r="X23" s="58"/>
      <c r="Y23" s="58"/>
      <c r="Z23" s="58">
        <v>8</v>
      </c>
      <c r="AA23" s="69"/>
    </row>
    <row r="24" spans="1:28" s="14" customFormat="1" ht="28.5" customHeight="1" thickBot="1">
      <c r="A24" s="118" t="s">
        <v>52</v>
      </c>
      <c r="B24" s="122" t="s">
        <v>53</v>
      </c>
      <c r="C24" s="70"/>
      <c r="D24" s="25">
        <f aca="true" t="shared" si="5" ref="D24:U24">SUM(D25:D28)</f>
        <v>210</v>
      </c>
      <c r="E24" s="25">
        <f t="shared" si="5"/>
        <v>90</v>
      </c>
      <c r="F24" s="25">
        <f t="shared" si="5"/>
        <v>120</v>
      </c>
      <c r="G24" s="25">
        <f t="shared" si="5"/>
        <v>0</v>
      </c>
      <c r="H24" s="25">
        <f t="shared" si="5"/>
        <v>0</v>
      </c>
      <c r="I24" s="73">
        <f t="shared" si="5"/>
        <v>0</v>
      </c>
      <c r="J24" s="28">
        <f t="shared" si="5"/>
        <v>30</v>
      </c>
      <c r="K24" s="26">
        <f t="shared" si="5"/>
        <v>15</v>
      </c>
      <c r="L24" s="26">
        <f t="shared" si="5"/>
        <v>30</v>
      </c>
      <c r="M24" s="29">
        <f t="shared" si="5"/>
        <v>45</v>
      </c>
      <c r="N24" s="30">
        <f t="shared" si="5"/>
        <v>0</v>
      </c>
      <c r="O24" s="26">
        <f t="shared" si="5"/>
        <v>0</v>
      </c>
      <c r="P24" s="26">
        <f t="shared" si="5"/>
        <v>30</v>
      </c>
      <c r="Q24" s="29">
        <f t="shared" si="5"/>
        <v>60</v>
      </c>
      <c r="R24" s="25">
        <f t="shared" si="5"/>
        <v>0</v>
      </c>
      <c r="S24" s="25">
        <f t="shared" si="5"/>
        <v>0</v>
      </c>
      <c r="T24" s="25">
        <f t="shared" si="5"/>
        <v>0</v>
      </c>
      <c r="U24" s="74">
        <f t="shared" si="5"/>
        <v>0</v>
      </c>
      <c r="V24" s="28">
        <f aca="true" t="shared" si="6" ref="V24:AA24">SUM(V25+V26+V27+V28)</f>
        <v>2</v>
      </c>
      <c r="W24" s="25">
        <f t="shared" si="6"/>
        <v>10</v>
      </c>
      <c r="X24" s="25">
        <f t="shared" si="6"/>
        <v>0</v>
      </c>
      <c r="Y24" s="25">
        <f t="shared" si="6"/>
        <v>16</v>
      </c>
      <c r="Z24" s="25">
        <f t="shared" si="6"/>
        <v>0</v>
      </c>
      <c r="AA24" s="74">
        <f t="shared" si="6"/>
        <v>0</v>
      </c>
      <c r="AB24" s="155"/>
    </row>
    <row r="25" spans="1:27" s="14" customFormat="1" ht="12.75">
      <c r="A25" s="115" t="s">
        <v>29</v>
      </c>
      <c r="B25" s="123" t="s">
        <v>54</v>
      </c>
      <c r="C25" s="33" t="s">
        <v>47</v>
      </c>
      <c r="D25" s="34">
        <f>SUM(E25+F25+G25+H25+I25)</f>
        <v>60</v>
      </c>
      <c r="E25" s="35">
        <v>30</v>
      </c>
      <c r="F25" s="35">
        <v>30</v>
      </c>
      <c r="G25" s="35"/>
      <c r="H25" s="35"/>
      <c r="I25" s="36"/>
      <c r="J25" s="37">
        <v>15</v>
      </c>
      <c r="K25" s="38"/>
      <c r="L25" s="38">
        <v>15</v>
      </c>
      <c r="M25" s="39">
        <v>30</v>
      </c>
      <c r="N25" s="40"/>
      <c r="O25" s="38"/>
      <c r="P25" s="38"/>
      <c r="Q25" s="39"/>
      <c r="R25" s="41"/>
      <c r="S25" s="38"/>
      <c r="T25" s="38"/>
      <c r="U25" s="42"/>
      <c r="V25" s="43">
        <v>1</v>
      </c>
      <c r="W25" s="35">
        <v>5</v>
      </c>
      <c r="X25" s="35"/>
      <c r="Y25" s="35"/>
      <c r="Z25" s="35"/>
      <c r="AA25" s="44"/>
    </row>
    <row r="26" spans="1:27" s="14" customFormat="1" ht="12.75">
      <c r="A26" s="116" t="s">
        <v>32</v>
      </c>
      <c r="B26" s="124" t="s">
        <v>55</v>
      </c>
      <c r="C26" s="45" t="s">
        <v>31</v>
      </c>
      <c r="D26" s="34">
        <f>SUM(E26+F26+G26+H26+I26)</f>
        <v>45</v>
      </c>
      <c r="E26" s="46">
        <v>15</v>
      </c>
      <c r="F26" s="46">
        <v>30</v>
      </c>
      <c r="G26" s="46"/>
      <c r="H26" s="46"/>
      <c r="I26" s="47"/>
      <c r="J26" s="48"/>
      <c r="K26" s="49"/>
      <c r="L26" s="49"/>
      <c r="M26" s="50"/>
      <c r="N26" s="51"/>
      <c r="O26" s="49"/>
      <c r="P26" s="49">
        <v>15</v>
      </c>
      <c r="Q26" s="50">
        <v>30</v>
      </c>
      <c r="R26" s="52"/>
      <c r="S26" s="49"/>
      <c r="T26" s="49"/>
      <c r="U26" s="53"/>
      <c r="V26" s="54"/>
      <c r="W26" s="46"/>
      <c r="X26" s="46"/>
      <c r="Y26" s="46">
        <v>8</v>
      </c>
      <c r="Z26" s="46"/>
      <c r="AA26" s="55"/>
    </row>
    <row r="27" spans="1:27" s="14" customFormat="1" ht="12.75">
      <c r="A27" s="116" t="s">
        <v>35</v>
      </c>
      <c r="B27" s="124" t="s">
        <v>57</v>
      </c>
      <c r="C27" s="45" t="s">
        <v>47</v>
      </c>
      <c r="D27" s="34">
        <f>SUM(E27+F27+G27+H27+I27)</f>
        <v>60</v>
      </c>
      <c r="E27" s="46">
        <v>30</v>
      </c>
      <c r="F27" s="46">
        <v>30</v>
      </c>
      <c r="G27" s="46"/>
      <c r="H27" s="46"/>
      <c r="I27" s="47"/>
      <c r="J27" s="48">
        <v>15</v>
      </c>
      <c r="K27" s="49">
        <v>15</v>
      </c>
      <c r="L27" s="49">
        <v>15</v>
      </c>
      <c r="M27" s="50">
        <v>15</v>
      </c>
      <c r="N27" s="51"/>
      <c r="O27" s="49"/>
      <c r="P27" s="49"/>
      <c r="Q27" s="50"/>
      <c r="R27" s="52"/>
      <c r="S27" s="49"/>
      <c r="T27" s="49"/>
      <c r="U27" s="53"/>
      <c r="V27" s="54">
        <v>1</v>
      </c>
      <c r="W27" s="46">
        <v>5</v>
      </c>
      <c r="X27" s="46"/>
      <c r="Y27" s="46"/>
      <c r="Z27" s="46"/>
      <c r="AA27" s="55"/>
    </row>
    <row r="28" spans="1:27" s="14" customFormat="1" ht="13.5" thickBot="1">
      <c r="A28" s="117" t="s">
        <v>42</v>
      </c>
      <c r="B28" s="125" t="s">
        <v>58</v>
      </c>
      <c r="C28" s="56" t="s">
        <v>31</v>
      </c>
      <c r="D28" s="34">
        <f>SUM(E28+F28+G28+H28+I28)</f>
        <v>45</v>
      </c>
      <c r="E28" s="58">
        <v>15</v>
      </c>
      <c r="F28" s="58">
        <v>30</v>
      </c>
      <c r="G28" s="58"/>
      <c r="H28" s="58"/>
      <c r="I28" s="59"/>
      <c r="J28" s="60"/>
      <c r="K28" s="62"/>
      <c r="L28" s="62"/>
      <c r="M28" s="65"/>
      <c r="N28" s="64"/>
      <c r="O28" s="62"/>
      <c r="P28" s="62">
        <v>15</v>
      </c>
      <c r="Q28" s="65">
        <v>30</v>
      </c>
      <c r="R28" s="66"/>
      <c r="S28" s="62"/>
      <c r="T28" s="62"/>
      <c r="U28" s="67"/>
      <c r="V28" s="68"/>
      <c r="W28" s="58"/>
      <c r="X28" s="58"/>
      <c r="Y28" s="58">
        <v>8</v>
      </c>
      <c r="Z28" s="58"/>
      <c r="AA28" s="69"/>
    </row>
    <row r="29" spans="1:27" s="14" customFormat="1" ht="36.75" customHeight="1" thickBot="1">
      <c r="A29" s="118" t="s">
        <v>59</v>
      </c>
      <c r="B29" s="122" t="s">
        <v>60</v>
      </c>
      <c r="C29" s="70"/>
      <c r="D29" s="25">
        <f aca="true" t="shared" si="7" ref="D29:U29">SUM(D30:D37)</f>
        <v>255</v>
      </c>
      <c r="E29" s="25">
        <f t="shared" si="7"/>
        <v>75</v>
      </c>
      <c r="F29" s="25">
        <f t="shared" si="7"/>
        <v>90</v>
      </c>
      <c r="G29" s="25">
        <f t="shared" si="7"/>
        <v>0</v>
      </c>
      <c r="H29" s="25">
        <f t="shared" si="7"/>
        <v>60</v>
      </c>
      <c r="I29" s="73">
        <f t="shared" si="7"/>
        <v>30</v>
      </c>
      <c r="J29" s="28">
        <f t="shared" si="7"/>
        <v>30</v>
      </c>
      <c r="K29" s="26">
        <f t="shared" si="7"/>
        <v>45</v>
      </c>
      <c r="L29" s="26">
        <f t="shared" si="7"/>
        <v>0</v>
      </c>
      <c r="M29" s="29">
        <f t="shared" si="7"/>
        <v>30</v>
      </c>
      <c r="N29" s="30">
        <f t="shared" si="7"/>
        <v>15</v>
      </c>
      <c r="O29" s="26">
        <f t="shared" si="7"/>
        <v>30</v>
      </c>
      <c r="P29" s="26">
        <f t="shared" si="7"/>
        <v>0</v>
      </c>
      <c r="Q29" s="29">
        <f t="shared" si="7"/>
        <v>0</v>
      </c>
      <c r="R29" s="25">
        <f t="shared" si="7"/>
        <v>15</v>
      </c>
      <c r="S29" s="25">
        <f t="shared" si="7"/>
        <v>30</v>
      </c>
      <c r="T29" s="25">
        <f t="shared" si="7"/>
        <v>15</v>
      </c>
      <c r="U29" s="74">
        <f t="shared" si="7"/>
        <v>45</v>
      </c>
      <c r="V29" s="28">
        <f aca="true" t="shared" si="8" ref="V29:AA29">SUM(V30+V31+V32+V33+V34+V35+V36+V37)</f>
        <v>4</v>
      </c>
      <c r="W29" s="25">
        <f t="shared" si="8"/>
        <v>2</v>
      </c>
      <c r="X29" s="25">
        <f t="shared" si="8"/>
        <v>5</v>
      </c>
      <c r="Y29" s="25">
        <f t="shared" si="8"/>
        <v>0</v>
      </c>
      <c r="Z29" s="25">
        <f t="shared" si="8"/>
        <v>5</v>
      </c>
      <c r="AA29" s="24">
        <f t="shared" si="8"/>
        <v>18</v>
      </c>
    </row>
    <row r="30" spans="1:27" s="14" customFormat="1" ht="14.25" customHeight="1">
      <c r="A30" s="115" t="s">
        <v>29</v>
      </c>
      <c r="B30" s="123" t="s">
        <v>61</v>
      </c>
      <c r="C30" s="33" t="s">
        <v>44</v>
      </c>
      <c r="D30" s="34">
        <f aca="true" t="shared" si="9" ref="D30:D37">SUM(E30+F30+G30+H30+I30)</f>
        <v>30</v>
      </c>
      <c r="E30" s="35">
        <v>15</v>
      </c>
      <c r="F30" s="35">
        <v>15</v>
      </c>
      <c r="G30" s="35"/>
      <c r="H30" s="35"/>
      <c r="I30" s="36"/>
      <c r="J30" s="37">
        <v>15</v>
      </c>
      <c r="K30" s="38">
        <v>15</v>
      </c>
      <c r="L30" s="38"/>
      <c r="M30" s="39"/>
      <c r="N30" s="40"/>
      <c r="O30" s="38"/>
      <c r="P30" s="38"/>
      <c r="Q30" s="39"/>
      <c r="R30" s="41"/>
      <c r="S30" s="38"/>
      <c r="T30" s="38"/>
      <c r="U30" s="42"/>
      <c r="V30" s="43">
        <v>2</v>
      </c>
      <c r="W30" s="35"/>
      <c r="X30" s="35"/>
      <c r="Y30" s="35"/>
      <c r="Z30" s="35"/>
      <c r="AA30" s="44"/>
    </row>
    <row r="31" spans="1:27" s="14" customFormat="1" ht="12.75">
      <c r="A31" s="116" t="s">
        <v>32</v>
      </c>
      <c r="B31" s="124" t="s">
        <v>62</v>
      </c>
      <c r="C31" s="45" t="s">
        <v>56</v>
      </c>
      <c r="D31" s="34">
        <f t="shared" si="9"/>
        <v>45</v>
      </c>
      <c r="E31" s="46">
        <v>15</v>
      </c>
      <c r="F31" s="46"/>
      <c r="G31" s="46"/>
      <c r="H31" s="46"/>
      <c r="I31" s="47">
        <v>30</v>
      </c>
      <c r="J31" s="48"/>
      <c r="K31" s="49"/>
      <c r="L31" s="49"/>
      <c r="M31" s="50"/>
      <c r="N31" s="51">
        <v>15</v>
      </c>
      <c r="O31" s="49">
        <v>30</v>
      </c>
      <c r="P31" s="49"/>
      <c r="Q31" s="50"/>
      <c r="R31" s="52"/>
      <c r="S31" s="49"/>
      <c r="T31" s="49"/>
      <c r="U31" s="53"/>
      <c r="V31" s="54"/>
      <c r="W31" s="46"/>
      <c r="X31" s="46">
        <v>5</v>
      </c>
      <c r="Y31" s="46"/>
      <c r="Z31" s="46"/>
      <c r="AA31" s="55"/>
    </row>
    <row r="32" spans="1:27" s="14" customFormat="1" ht="12.75">
      <c r="A32" s="116" t="s">
        <v>35</v>
      </c>
      <c r="B32" s="124" t="s">
        <v>63</v>
      </c>
      <c r="C32" s="45" t="s">
        <v>64</v>
      </c>
      <c r="D32" s="34">
        <f t="shared" si="9"/>
        <v>15</v>
      </c>
      <c r="E32" s="46">
        <v>15</v>
      </c>
      <c r="F32" s="46"/>
      <c r="G32" s="46"/>
      <c r="H32" s="46"/>
      <c r="I32" s="47"/>
      <c r="J32" s="48"/>
      <c r="K32" s="49"/>
      <c r="L32" s="49"/>
      <c r="M32" s="50"/>
      <c r="N32" s="51"/>
      <c r="O32" s="49"/>
      <c r="P32" s="49"/>
      <c r="Q32" s="50"/>
      <c r="R32" s="52"/>
      <c r="S32" s="49"/>
      <c r="T32" s="49">
        <v>15</v>
      </c>
      <c r="U32" s="53"/>
      <c r="V32" s="54"/>
      <c r="W32" s="46"/>
      <c r="X32" s="46"/>
      <c r="Y32" s="46"/>
      <c r="Z32" s="46"/>
      <c r="AA32" s="55">
        <v>5</v>
      </c>
    </row>
    <row r="33" spans="1:27" s="14" customFormat="1" ht="24">
      <c r="A33" s="116" t="s">
        <v>42</v>
      </c>
      <c r="B33" s="124" t="s">
        <v>112</v>
      </c>
      <c r="C33" s="45" t="s">
        <v>40</v>
      </c>
      <c r="D33" s="34">
        <f t="shared" si="9"/>
        <v>30</v>
      </c>
      <c r="E33" s="46"/>
      <c r="F33" s="46">
        <v>30</v>
      </c>
      <c r="G33" s="46"/>
      <c r="H33" s="46"/>
      <c r="I33" s="47"/>
      <c r="J33" s="48"/>
      <c r="K33" s="49">
        <v>30</v>
      </c>
      <c r="L33" s="49"/>
      <c r="M33" s="50"/>
      <c r="N33" s="51"/>
      <c r="O33" s="49"/>
      <c r="P33" s="49"/>
      <c r="Q33" s="50"/>
      <c r="R33" s="52"/>
      <c r="S33" s="49"/>
      <c r="T33" s="49"/>
      <c r="U33" s="53"/>
      <c r="V33" s="54">
        <v>1</v>
      </c>
      <c r="W33" s="46"/>
      <c r="X33" s="46"/>
      <c r="Y33" s="46"/>
      <c r="Z33" s="46"/>
      <c r="AA33" s="55"/>
    </row>
    <row r="34" spans="1:27" s="14" customFormat="1" ht="24">
      <c r="A34" s="116" t="s">
        <v>45</v>
      </c>
      <c r="B34" s="124" t="s">
        <v>113</v>
      </c>
      <c r="C34" s="45" t="s">
        <v>65</v>
      </c>
      <c r="D34" s="34">
        <f t="shared" si="9"/>
        <v>45</v>
      </c>
      <c r="E34" s="46">
        <v>15</v>
      </c>
      <c r="F34" s="46">
        <v>30</v>
      </c>
      <c r="G34" s="46"/>
      <c r="H34" s="46"/>
      <c r="I34" s="47"/>
      <c r="J34" s="48">
        <v>15</v>
      </c>
      <c r="K34" s="49"/>
      <c r="L34" s="49"/>
      <c r="M34" s="50">
        <v>30</v>
      </c>
      <c r="N34" s="51"/>
      <c r="O34" s="49"/>
      <c r="P34" s="49"/>
      <c r="Q34" s="50"/>
      <c r="R34" s="52"/>
      <c r="S34" s="49"/>
      <c r="T34" s="49"/>
      <c r="U34" s="53"/>
      <c r="V34" s="54">
        <v>1</v>
      </c>
      <c r="W34" s="46">
        <v>2</v>
      </c>
      <c r="X34" s="46"/>
      <c r="Y34" s="46"/>
      <c r="Z34" s="46"/>
      <c r="AA34" s="55"/>
    </row>
    <row r="35" spans="1:27" s="14" customFormat="1" ht="12.75">
      <c r="A35" s="116" t="s">
        <v>48</v>
      </c>
      <c r="B35" s="124" t="s">
        <v>83</v>
      </c>
      <c r="C35" s="45" t="s">
        <v>64</v>
      </c>
      <c r="D35" s="34">
        <f t="shared" si="9"/>
        <v>15</v>
      </c>
      <c r="E35" s="46"/>
      <c r="F35" s="46">
        <v>15</v>
      </c>
      <c r="G35" s="46"/>
      <c r="H35" s="46"/>
      <c r="I35" s="47"/>
      <c r="J35" s="48"/>
      <c r="K35" s="49"/>
      <c r="L35" s="49"/>
      <c r="M35" s="50"/>
      <c r="N35" s="51"/>
      <c r="O35" s="49"/>
      <c r="P35" s="49"/>
      <c r="Q35" s="50"/>
      <c r="R35" s="52"/>
      <c r="S35" s="49"/>
      <c r="T35" s="49"/>
      <c r="U35" s="53">
        <v>15</v>
      </c>
      <c r="V35" s="54"/>
      <c r="W35" s="46"/>
      <c r="X35" s="46"/>
      <c r="Y35" s="46"/>
      <c r="Z35" s="46"/>
      <c r="AA35" s="55">
        <v>5</v>
      </c>
    </row>
    <row r="36" spans="1:27" s="14" customFormat="1" ht="24">
      <c r="A36" s="116" t="s">
        <v>50</v>
      </c>
      <c r="B36" s="124" t="s">
        <v>84</v>
      </c>
      <c r="C36" s="45" t="s">
        <v>67</v>
      </c>
      <c r="D36" s="34">
        <f t="shared" si="9"/>
        <v>15</v>
      </c>
      <c r="E36" s="46">
        <v>15</v>
      </c>
      <c r="F36" s="46"/>
      <c r="G36" s="46"/>
      <c r="H36" s="46"/>
      <c r="I36" s="47"/>
      <c r="J36" s="48"/>
      <c r="K36" s="49"/>
      <c r="L36" s="49"/>
      <c r="M36" s="50"/>
      <c r="N36" s="51"/>
      <c r="O36" s="49"/>
      <c r="P36" s="49"/>
      <c r="Q36" s="50"/>
      <c r="R36" s="52">
        <v>15</v>
      </c>
      <c r="S36" s="49"/>
      <c r="T36" s="49"/>
      <c r="U36" s="53"/>
      <c r="V36" s="54"/>
      <c r="W36" s="46"/>
      <c r="X36" s="46"/>
      <c r="Y36" s="46"/>
      <c r="Z36" s="46">
        <v>1</v>
      </c>
      <c r="AA36" s="55"/>
    </row>
    <row r="37" spans="1:27" s="14" customFormat="1" ht="13.5" thickBot="1">
      <c r="A37" s="117" t="s">
        <v>68</v>
      </c>
      <c r="B37" s="125" t="s">
        <v>69</v>
      </c>
      <c r="C37" s="56" t="s">
        <v>64</v>
      </c>
      <c r="D37" s="34">
        <f t="shared" si="9"/>
        <v>60</v>
      </c>
      <c r="E37" s="58"/>
      <c r="F37" s="58"/>
      <c r="G37" s="58"/>
      <c r="H37" s="58">
        <v>60</v>
      </c>
      <c r="I37" s="59"/>
      <c r="J37" s="60"/>
      <c r="K37" s="62"/>
      <c r="L37" s="62"/>
      <c r="M37" s="65"/>
      <c r="N37" s="64"/>
      <c r="O37" s="62"/>
      <c r="P37" s="62"/>
      <c r="Q37" s="65"/>
      <c r="R37" s="66"/>
      <c r="S37" s="62">
        <v>30</v>
      </c>
      <c r="T37" s="62"/>
      <c r="U37" s="67">
        <v>30</v>
      </c>
      <c r="V37" s="68"/>
      <c r="W37" s="58"/>
      <c r="X37" s="58"/>
      <c r="Y37" s="58"/>
      <c r="Z37" s="58">
        <v>4</v>
      </c>
      <c r="AA37" s="69">
        <v>8</v>
      </c>
    </row>
    <row r="38" spans="1:27" s="14" customFormat="1" ht="37.5" customHeight="1" thickBot="1">
      <c r="A38" s="118" t="s">
        <v>70</v>
      </c>
      <c r="B38" s="122" t="s">
        <v>71</v>
      </c>
      <c r="C38" s="75"/>
      <c r="D38" s="25">
        <f aca="true" t="shared" si="10" ref="D38:U38">SUM(D39:D49)</f>
        <v>318</v>
      </c>
      <c r="E38" s="25">
        <f t="shared" si="10"/>
        <v>36</v>
      </c>
      <c r="F38" s="25">
        <f t="shared" si="10"/>
        <v>195</v>
      </c>
      <c r="G38" s="25">
        <f t="shared" si="10"/>
        <v>0</v>
      </c>
      <c r="H38" s="25">
        <f t="shared" si="10"/>
        <v>0</v>
      </c>
      <c r="I38" s="73">
        <f t="shared" si="10"/>
        <v>87</v>
      </c>
      <c r="J38" s="28">
        <f t="shared" si="10"/>
        <v>0</v>
      </c>
      <c r="K38" s="26">
        <f t="shared" si="10"/>
        <v>9</v>
      </c>
      <c r="L38" s="26">
        <f t="shared" si="10"/>
        <v>9</v>
      </c>
      <c r="M38" s="29">
        <f t="shared" si="10"/>
        <v>63</v>
      </c>
      <c r="N38" s="30">
        <f t="shared" si="10"/>
        <v>18</v>
      </c>
      <c r="O38" s="26">
        <f t="shared" si="10"/>
        <v>99</v>
      </c>
      <c r="P38" s="26">
        <f t="shared" si="10"/>
        <v>9</v>
      </c>
      <c r="Q38" s="29">
        <f t="shared" si="10"/>
        <v>90</v>
      </c>
      <c r="R38" s="25">
        <f t="shared" si="10"/>
        <v>0</v>
      </c>
      <c r="S38" s="25">
        <f t="shared" si="10"/>
        <v>9</v>
      </c>
      <c r="T38" s="25">
        <f t="shared" si="10"/>
        <v>0</v>
      </c>
      <c r="U38" s="73">
        <f t="shared" si="10"/>
        <v>0</v>
      </c>
      <c r="V38" s="30">
        <f aca="true" t="shared" si="11" ref="V38:AA38">SUM(V39+V40+V41+V42)</f>
        <v>1</v>
      </c>
      <c r="W38" s="26">
        <f t="shared" si="11"/>
        <v>2</v>
      </c>
      <c r="X38" s="26">
        <f t="shared" si="11"/>
        <v>15</v>
      </c>
      <c r="Y38" s="26">
        <f t="shared" si="11"/>
        <v>6</v>
      </c>
      <c r="Z38" s="26">
        <f t="shared" si="11"/>
        <v>1</v>
      </c>
      <c r="AA38" s="29">
        <f t="shared" si="11"/>
        <v>0</v>
      </c>
    </row>
    <row r="39" spans="1:27" s="32" customFormat="1" ht="12.75">
      <c r="A39" s="119" t="s">
        <v>29</v>
      </c>
      <c r="B39" s="126" t="s">
        <v>95</v>
      </c>
      <c r="C39" s="71" t="s">
        <v>34</v>
      </c>
      <c r="D39" s="156">
        <f aca="true" t="shared" si="12" ref="D39:D49">SUM(E39+F39+G39+H39+I39)</f>
        <v>9</v>
      </c>
      <c r="E39" s="38">
        <v>9</v>
      </c>
      <c r="F39" s="38"/>
      <c r="G39" s="38"/>
      <c r="H39" s="38"/>
      <c r="I39" s="72"/>
      <c r="J39" s="37"/>
      <c r="K39" s="38"/>
      <c r="L39" s="38"/>
      <c r="M39" s="39"/>
      <c r="N39" s="157">
        <v>9</v>
      </c>
      <c r="O39" s="38"/>
      <c r="P39" s="38"/>
      <c r="Q39" s="39"/>
      <c r="R39" s="41"/>
      <c r="S39" s="38"/>
      <c r="T39" s="38"/>
      <c r="U39" s="42"/>
      <c r="V39" s="41"/>
      <c r="W39" s="38"/>
      <c r="X39" s="146">
        <v>3</v>
      </c>
      <c r="Y39" s="38"/>
      <c r="Z39" s="38"/>
      <c r="AA39" s="42"/>
    </row>
    <row r="40" spans="1:27" s="14" customFormat="1" ht="21.75" customHeight="1">
      <c r="A40" s="116" t="s">
        <v>32</v>
      </c>
      <c r="B40" s="124" t="s">
        <v>114</v>
      </c>
      <c r="C40" s="45" t="s">
        <v>34</v>
      </c>
      <c r="D40" s="156">
        <f t="shared" si="12"/>
        <v>9</v>
      </c>
      <c r="E40" s="46"/>
      <c r="F40" s="46">
        <v>9</v>
      </c>
      <c r="G40" s="77"/>
      <c r="H40" s="46"/>
      <c r="I40" s="47"/>
      <c r="J40" s="48"/>
      <c r="K40" s="49"/>
      <c r="L40" s="49"/>
      <c r="M40" s="50"/>
      <c r="N40" s="51"/>
      <c r="O40" s="49">
        <v>9</v>
      </c>
      <c r="P40" s="49"/>
      <c r="Q40" s="50"/>
      <c r="R40" s="52"/>
      <c r="S40" s="49"/>
      <c r="T40" s="49"/>
      <c r="U40" s="53"/>
      <c r="V40" s="54"/>
      <c r="W40" s="46"/>
      <c r="X40" s="46">
        <v>3</v>
      </c>
      <c r="Y40" s="46"/>
      <c r="Z40" s="46"/>
      <c r="AA40" s="55"/>
    </row>
    <row r="41" spans="1:27" s="14" customFormat="1" ht="15.75" customHeight="1">
      <c r="A41" s="116" t="s">
        <v>35</v>
      </c>
      <c r="B41" s="124" t="s">
        <v>74</v>
      </c>
      <c r="C41" s="45" t="s">
        <v>34</v>
      </c>
      <c r="D41" s="156">
        <f t="shared" si="12"/>
        <v>45</v>
      </c>
      <c r="E41" s="46"/>
      <c r="F41" s="46">
        <v>45</v>
      </c>
      <c r="G41" s="46"/>
      <c r="H41" s="46"/>
      <c r="I41" s="47"/>
      <c r="J41" s="48"/>
      <c r="K41" s="49">
        <v>9</v>
      </c>
      <c r="L41" s="49"/>
      <c r="M41" s="50">
        <v>9</v>
      </c>
      <c r="N41" s="51"/>
      <c r="O41" s="49">
        <v>9</v>
      </c>
      <c r="P41" s="49"/>
      <c r="Q41" s="50">
        <v>9</v>
      </c>
      <c r="R41" s="52"/>
      <c r="S41" s="49">
        <v>9</v>
      </c>
      <c r="T41" s="49"/>
      <c r="U41" s="53"/>
      <c r="V41" s="54">
        <v>1</v>
      </c>
      <c r="W41" s="46">
        <v>1</v>
      </c>
      <c r="X41" s="46">
        <v>2</v>
      </c>
      <c r="Y41" s="46">
        <v>1</v>
      </c>
      <c r="Z41" s="46">
        <v>1</v>
      </c>
      <c r="AA41" s="55"/>
    </row>
    <row r="42" spans="1:27" s="14" customFormat="1" ht="23.25" customHeight="1">
      <c r="A42" s="189" t="s">
        <v>42</v>
      </c>
      <c r="B42" s="124" t="s">
        <v>75</v>
      </c>
      <c r="C42" s="45" t="s">
        <v>31</v>
      </c>
      <c r="D42" s="156">
        <f t="shared" si="12"/>
        <v>45</v>
      </c>
      <c r="E42" s="46">
        <v>27</v>
      </c>
      <c r="F42" s="46"/>
      <c r="G42" s="46"/>
      <c r="H42" s="46"/>
      <c r="I42" s="47">
        <v>18</v>
      </c>
      <c r="J42" s="48"/>
      <c r="K42" s="49"/>
      <c r="L42" s="49">
        <v>9</v>
      </c>
      <c r="M42" s="50"/>
      <c r="N42" s="51">
        <v>9</v>
      </c>
      <c r="O42" s="49"/>
      <c r="P42" s="49">
        <v>9</v>
      </c>
      <c r="Q42" s="50">
        <v>18</v>
      </c>
      <c r="R42" s="52"/>
      <c r="S42" s="49"/>
      <c r="T42" s="49"/>
      <c r="U42" s="53"/>
      <c r="V42" s="191"/>
      <c r="W42" s="186">
        <v>1</v>
      </c>
      <c r="X42" s="186">
        <v>7</v>
      </c>
      <c r="Y42" s="186">
        <v>5</v>
      </c>
      <c r="Z42" s="186"/>
      <c r="AA42" s="233"/>
    </row>
    <row r="43" spans="1:27" s="14" customFormat="1" ht="24" customHeight="1">
      <c r="A43" s="190"/>
      <c r="B43" s="127" t="s">
        <v>97</v>
      </c>
      <c r="C43" s="105" t="s">
        <v>66</v>
      </c>
      <c r="D43" s="156">
        <f t="shared" si="12"/>
        <v>36</v>
      </c>
      <c r="E43" s="106"/>
      <c r="F43" s="46">
        <v>27</v>
      </c>
      <c r="G43" s="46"/>
      <c r="H43" s="46"/>
      <c r="I43" s="47">
        <v>9</v>
      </c>
      <c r="J43" s="48"/>
      <c r="K43" s="49"/>
      <c r="L43" s="49"/>
      <c r="M43" s="50">
        <v>18</v>
      </c>
      <c r="N43" s="51"/>
      <c r="O43" s="49">
        <v>9</v>
      </c>
      <c r="P43" s="49"/>
      <c r="Q43" s="50">
        <v>9</v>
      </c>
      <c r="R43" s="52"/>
      <c r="S43" s="49"/>
      <c r="T43" s="49"/>
      <c r="U43" s="53"/>
      <c r="V43" s="192"/>
      <c r="W43" s="210"/>
      <c r="X43" s="210"/>
      <c r="Y43" s="210"/>
      <c r="Z43" s="210"/>
      <c r="AA43" s="234"/>
    </row>
    <row r="44" spans="1:27" s="14" customFormat="1" ht="24">
      <c r="A44" s="190"/>
      <c r="B44" s="128" t="s">
        <v>98</v>
      </c>
      <c r="C44" s="105" t="s">
        <v>66</v>
      </c>
      <c r="D44" s="156">
        <f t="shared" si="12"/>
        <v>36</v>
      </c>
      <c r="E44" s="106"/>
      <c r="F44" s="46">
        <v>27</v>
      </c>
      <c r="G44" s="46"/>
      <c r="H44" s="46"/>
      <c r="I44" s="47">
        <v>9</v>
      </c>
      <c r="J44" s="48"/>
      <c r="K44" s="49"/>
      <c r="L44" s="49"/>
      <c r="M44" s="50">
        <v>18</v>
      </c>
      <c r="N44" s="51"/>
      <c r="O44" s="49">
        <v>9</v>
      </c>
      <c r="P44" s="49"/>
      <c r="Q44" s="50">
        <v>9</v>
      </c>
      <c r="R44" s="52"/>
      <c r="S44" s="49"/>
      <c r="T44" s="49"/>
      <c r="U44" s="53"/>
      <c r="V44" s="192"/>
      <c r="W44" s="210"/>
      <c r="X44" s="210"/>
      <c r="Y44" s="210"/>
      <c r="Z44" s="210"/>
      <c r="AA44" s="234"/>
    </row>
    <row r="45" spans="1:27" s="14" customFormat="1" ht="24">
      <c r="A45" s="190"/>
      <c r="B45" s="128" t="s">
        <v>99</v>
      </c>
      <c r="C45" s="105" t="s">
        <v>66</v>
      </c>
      <c r="D45" s="156">
        <f t="shared" si="12"/>
        <v>36</v>
      </c>
      <c r="E45" s="106"/>
      <c r="F45" s="46">
        <v>27</v>
      </c>
      <c r="G45" s="46"/>
      <c r="H45" s="46"/>
      <c r="I45" s="47">
        <v>9</v>
      </c>
      <c r="J45" s="48"/>
      <c r="K45" s="49"/>
      <c r="L45" s="49"/>
      <c r="M45" s="50">
        <v>18</v>
      </c>
      <c r="N45" s="51"/>
      <c r="O45" s="49">
        <v>9</v>
      </c>
      <c r="P45" s="49"/>
      <c r="Q45" s="50">
        <v>9</v>
      </c>
      <c r="R45" s="52"/>
      <c r="S45" s="49"/>
      <c r="T45" s="49"/>
      <c r="U45" s="53"/>
      <c r="V45" s="192"/>
      <c r="W45" s="210"/>
      <c r="X45" s="210"/>
      <c r="Y45" s="210"/>
      <c r="Z45" s="210"/>
      <c r="AA45" s="234"/>
    </row>
    <row r="46" spans="1:27" s="14" customFormat="1" ht="12.75">
      <c r="A46" s="190"/>
      <c r="B46" s="128" t="s">
        <v>100</v>
      </c>
      <c r="C46" s="105" t="s">
        <v>66</v>
      </c>
      <c r="D46" s="156">
        <f t="shared" si="12"/>
        <v>27</v>
      </c>
      <c r="E46" s="106"/>
      <c r="F46" s="46">
        <v>18</v>
      </c>
      <c r="G46" s="46"/>
      <c r="H46" s="46"/>
      <c r="I46" s="47">
        <v>9</v>
      </c>
      <c r="J46" s="48"/>
      <c r="K46" s="49"/>
      <c r="L46" s="49"/>
      <c r="M46" s="50"/>
      <c r="N46" s="51"/>
      <c r="O46" s="49">
        <v>18</v>
      </c>
      <c r="P46" s="49"/>
      <c r="Q46" s="50">
        <v>9</v>
      </c>
      <c r="R46" s="52"/>
      <c r="S46" s="49"/>
      <c r="T46" s="49"/>
      <c r="U46" s="53"/>
      <c r="V46" s="192"/>
      <c r="W46" s="210"/>
      <c r="X46" s="210"/>
      <c r="Y46" s="210"/>
      <c r="Z46" s="210"/>
      <c r="AA46" s="234"/>
    </row>
    <row r="47" spans="1:27" s="14" customFormat="1" ht="12.75">
      <c r="A47" s="190"/>
      <c r="B47" s="128" t="s">
        <v>101</v>
      </c>
      <c r="C47" s="105" t="s">
        <v>66</v>
      </c>
      <c r="D47" s="156">
        <f t="shared" si="12"/>
        <v>27</v>
      </c>
      <c r="E47" s="106"/>
      <c r="F47" s="46">
        <v>18</v>
      </c>
      <c r="G47" s="46"/>
      <c r="H47" s="46"/>
      <c r="I47" s="47">
        <v>9</v>
      </c>
      <c r="J47" s="48"/>
      <c r="K47" s="49"/>
      <c r="L47" s="49"/>
      <c r="M47" s="50"/>
      <c r="N47" s="51"/>
      <c r="O47" s="49">
        <v>18</v>
      </c>
      <c r="P47" s="49"/>
      <c r="Q47" s="50">
        <v>9</v>
      </c>
      <c r="R47" s="52"/>
      <c r="S47" s="49"/>
      <c r="T47" s="49"/>
      <c r="U47" s="53"/>
      <c r="V47" s="192"/>
      <c r="W47" s="210"/>
      <c r="X47" s="210"/>
      <c r="Y47" s="210"/>
      <c r="Z47" s="210"/>
      <c r="AA47" s="234"/>
    </row>
    <row r="48" spans="1:27" s="14" customFormat="1" ht="12.75">
      <c r="A48" s="190"/>
      <c r="B48" s="128" t="s">
        <v>102</v>
      </c>
      <c r="C48" s="105" t="s">
        <v>66</v>
      </c>
      <c r="D48" s="156">
        <f t="shared" si="12"/>
        <v>30</v>
      </c>
      <c r="E48" s="106"/>
      <c r="F48" s="46">
        <v>15</v>
      </c>
      <c r="G48" s="46"/>
      <c r="H48" s="46"/>
      <c r="I48" s="47">
        <v>15</v>
      </c>
      <c r="J48" s="48"/>
      <c r="K48" s="49"/>
      <c r="L48" s="49"/>
      <c r="M48" s="50"/>
      <c r="N48" s="51"/>
      <c r="O48" s="49">
        <v>9</v>
      </c>
      <c r="P48" s="49"/>
      <c r="Q48" s="50">
        <v>9</v>
      </c>
      <c r="R48" s="52"/>
      <c r="S48" s="49"/>
      <c r="T48" s="49"/>
      <c r="U48" s="53"/>
      <c r="V48" s="192"/>
      <c r="W48" s="210"/>
      <c r="X48" s="210"/>
      <c r="Y48" s="210"/>
      <c r="Z48" s="210"/>
      <c r="AA48" s="234"/>
    </row>
    <row r="49" spans="1:27" s="14" customFormat="1" ht="24.75" thickBot="1">
      <c r="A49" s="190"/>
      <c r="B49" s="158" t="s">
        <v>103</v>
      </c>
      <c r="C49" s="159" t="s">
        <v>66</v>
      </c>
      <c r="D49" s="156">
        <f t="shared" si="12"/>
        <v>18</v>
      </c>
      <c r="E49" s="160"/>
      <c r="F49" s="58">
        <v>9</v>
      </c>
      <c r="G49" s="58"/>
      <c r="H49" s="58"/>
      <c r="I49" s="59">
        <v>9</v>
      </c>
      <c r="J49" s="60"/>
      <c r="K49" s="62"/>
      <c r="L49" s="62"/>
      <c r="M49" s="65"/>
      <c r="N49" s="64"/>
      <c r="O49" s="62">
        <v>9</v>
      </c>
      <c r="P49" s="62"/>
      <c r="Q49" s="65">
        <v>9</v>
      </c>
      <c r="R49" s="66"/>
      <c r="S49" s="62"/>
      <c r="T49" s="62"/>
      <c r="U49" s="67"/>
      <c r="V49" s="192"/>
      <c r="W49" s="210"/>
      <c r="X49" s="210"/>
      <c r="Y49" s="210"/>
      <c r="Z49" s="210"/>
      <c r="AA49" s="234"/>
    </row>
    <row r="50" spans="1:27" s="14" customFormat="1" ht="40.5" customHeight="1" thickBot="1">
      <c r="A50" s="138" t="s">
        <v>78</v>
      </c>
      <c r="B50" s="122" t="s">
        <v>106</v>
      </c>
      <c r="C50" s="92"/>
      <c r="D50" s="107">
        <f aca="true" t="shared" si="13" ref="D50:U50">SUM(D51:D62)</f>
        <v>243</v>
      </c>
      <c r="E50" s="89">
        <f t="shared" si="13"/>
        <v>63</v>
      </c>
      <c r="F50" s="89">
        <f t="shared" si="13"/>
        <v>144</v>
      </c>
      <c r="G50" s="89">
        <f t="shared" si="13"/>
        <v>0</v>
      </c>
      <c r="H50" s="89">
        <f t="shared" si="13"/>
        <v>0</v>
      </c>
      <c r="I50" s="94">
        <f t="shared" si="13"/>
        <v>36</v>
      </c>
      <c r="J50" s="93">
        <f t="shared" si="13"/>
        <v>0</v>
      </c>
      <c r="K50" s="89">
        <f t="shared" si="13"/>
        <v>36</v>
      </c>
      <c r="L50" s="89">
        <f t="shared" si="13"/>
        <v>18</v>
      </c>
      <c r="M50" s="101">
        <f t="shared" si="13"/>
        <v>27</v>
      </c>
      <c r="N50" s="88">
        <f t="shared" si="13"/>
        <v>9</v>
      </c>
      <c r="O50" s="89">
        <f t="shared" si="13"/>
        <v>36</v>
      </c>
      <c r="P50" s="89">
        <f t="shared" si="13"/>
        <v>9</v>
      </c>
      <c r="Q50" s="101">
        <f t="shared" si="13"/>
        <v>36</v>
      </c>
      <c r="R50" s="88">
        <f t="shared" si="13"/>
        <v>9</v>
      </c>
      <c r="S50" s="89">
        <f t="shared" si="13"/>
        <v>36</v>
      </c>
      <c r="T50" s="89">
        <f t="shared" si="13"/>
        <v>18</v>
      </c>
      <c r="U50" s="176">
        <f t="shared" si="13"/>
        <v>9</v>
      </c>
      <c r="V50" s="88">
        <f aca="true" t="shared" si="14" ref="V50:AA50">SUM(V51+V52+V53+V54+V55+V56+V57+V58+V59+V60+V61+V62+V63)</f>
        <v>4</v>
      </c>
      <c r="W50" s="89">
        <f t="shared" si="14"/>
        <v>4</v>
      </c>
      <c r="X50" s="89">
        <f t="shared" si="14"/>
        <v>9</v>
      </c>
      <c r="Y50" s="89">
        <f t="shared" si="14"/>
        <v>6</v>
      </c>
      <c r="Z50" s="89">
        <f t="shared" si="14"/>
        <v>6</v>
      </c>
      <c r="AA50" s="101">
        <f t="shared" si="14"/>
        <v>10</v>
      </c>
    </row>
    <row r="51" spans="1:27" s="14" customFormat="1" ht="12.75">
      <c r="A51" s="120" t="s">
        <v>29</v>
      </c>
      <c r="B51" s="90" t="s">
        <v>85</v>
      </c>
      <c r="C51" s="139" t="s">
        <v>65</v>
      </c>
      <c r="D51" s="161">
        <f aca="true" t="shared" si="15" ref="D51:D62">SUM(E51+F51+G51+H51+I51)</f>
        <v>18</v>
      </c>
      <c r="E51" s="162">
        <v>18</v>
      </c>
      <c r="F51" s="163"/>
      <c r="G51" s="163"/>
      <c r="H51" s="163"/>
      <c r="I51" s="164"/>
      <c r="J51" s="165"/>
      <c r="K51" s="163"/>
      <c r="L51" s="96">
        <v>18</v>
      </c>
      <c r="M51" s="39"/>
      <c r="N51" s="166"/>
      <c r="O51" s="38"/>
      <c r="P51" s="38"/>
      <c r="Q51" s="39"/>
      <c r="R51" s="41"/>
      <c r="S51" s="38"/>
      <c r="T51" s="38"/>
      <c r="U51" s="72"/>
      <c r="V51" s="142"/>
      <c r="W51" s="35">
        <v>1</v>
      </c>
      <c r="X51" s="96"/>
      <c r="Y51" s="35"/>
      <c r="Z51" s="35"/>
      <c r="AA51" s="44"/>
    </row>
    <row r="52" spans="1:27" s="14" customFormat="1" ht="25.5">
      <c r="A52" s="120" t="s">
        <v>32</v>
      </c>
      <c r="B52" s="90" t="s">
        <v>116</v>
      </c>
      <c r="C52" s="139" t="s">
        <v>65</v>
      </c>
      <c r="D52" s="161">
        <f t="shared" si="15"/>
        <v>9</v>
      </c>
      <c r="E52" s="162"/>
      <c r="F52" s="163">
        <v>9</v>
      </c>
      <c r="G52" s="163"/>
      <c r="H52" s="163"/>
      <c r="I52" s="164"/>
      <c r="J52" s="165"/>
      <c r="K52" s="163"/>
      <c r="L52" s="96"/>
      <c r="M52" s="39">
        <v>9</v>
      </c>
      <c r="N52" s="166"/>
      <c r="O52" s="38"/>
      <c r="P52" s="38"/>
      <c r="Q52" s="39"/>
      <c r="R52" s="41"/>
      <c r="S52" s="38"/>
      <c r="T52" s="38"/>
      <c r="U52" s="72"/>
      <c r="V52" s="142"/>
      <c r="W52" s="35">
        <v>1</v>
      </c>
      <c r="X52" s="96"/>
      <c r="Y52" s="35"/>
      <c r="Z52" s="35"/>
      <c r="AA52" s="44"/>
    </row>
    <row r="53" spans="1:27" s="32" customFormat="1" ht="12.75">
      <c r="A53" s="120" t="s">
        <v>35</v>
      </c>
      <c r="B53" s="97" t="s">
        <v>94</v>
      </c>
      <c r="C53" s="167" t="s">
        <v>40</v>
      </c>
      <c r="D53" s="161">
        <f t="shared" si="15"/>
        <v>18</v>
      </c>
      <c r="E53" s="168"/>
      <c r="F53" s="168">
        <v>18</v>
      </c>
      <c r="G53" s="168"/>
      <c r="H53" s="168"/>
      <c r="I53" s="169"/>
      <c r="J53" s="170"/>
      <c r="K53" s="168">
        <v>18</v>
      </c>
      <c r="L53" s="168"/>
      <c r="M53" s="171"/>
      <c r="N53" s="51"/>
      <c r="O53" s="49"/>
      <c r="P53" s="49"/>
      <c r="Q53" s="50"/>
      <c r="R53" s="52"/>
      <c r="S53" s="49"/>
      <c r="T53" s="49"/>
      <c r="U53" s="76"/>
      <c r="V53" s="87">
        <v>1</v>
      </c>
      <c r="W53" s="46"/>
      <c r="X53" s="46"/>
      <c r="Y53" s="46"/>
      <c r="Z53" s="46"/>
      <c r="AA53" s="55"/>
    </row>
    <row r="54" spans="1:27" s="32" customFormat="1" ht="12.75">
      <c r="A54" s="120" t="s">
        <v>42</v>
      </c>
      <c r="B54" s="124" t="s">
        <v>72</v>
      </c>
      <c r="C54" s="45" t="s">
        <v>40</v>
      </c>
      <c r="D54" s="161">
        <f t="shared" si="15"/>
        <v>9</v>
      </c>
      <c r="E54" s="46"/>
      <c r="F54" s="46">
        <v>9</v>
      </c>
      <c r="G54" s="46"/>
      <c r="H54" s="46"/>
      <c r="I54" s="47"/>
      <c r="J54" s="48"/>
      <c r="K54" s="49">
        <v>9</v>
      </c>
      <c r="L54" s="49"/>
      <c r="M54" s="50"/>
      <c r="N54" s="51"/>
      <c r="O54" s="49"/>
      <c r="P54" s="49"/>
      <c r="Q54" s="50"/>
      <c r="R54" s="52"/>
      <c r="S54" s="49"/>
      <c r="T54" s="49"/>
      <c r="U54" s="53"/>
      <c r="V54" s="54">
        <v>1</v>
      </c>
      <c r="W54" s="46"/>
      <c r="X54" s="46"/>
      <c r="Y54" s="46"/>
      <c r="Z54" s="46"/>
      <c r="AA54" s="55"/>
    </row>
    <row r="55" spans="1:27" s="32" customFormat="1" ht="12.75">
      <c r="A55" s="120" t="s">
        <v>45</v>
      </c>
      <c r="B55" s="91" t="s">
        <v>73</v>
      </c>
      <c r="C55" s="167" t="s">
        <v>40</v>
      </c>
      <c r="D55" s="161">
        <f t="shared" si="15"/>
        <v>9</v>
      </c>
      <c r="E55" s="46"/>
      <c r="F55" s="46">
        <v>9</v>
      </c>
      <c r="G55" s="46"/>
      <c r="H55" s="46"/>
      <c r="I55" s="47"/>
      <c r="J55" s="87"/>
      <c r="K55" s="46">
        <v>9</v>
      </c>
      <c r="L55" s="49"/>
      <c r="M55" s="50"/>
      <c r="N55" s="51"/>
      <c r="O55" s="49"/>
      <c r="P55" s="49"/>
      <c r="Q55" s="50"/>
      <c r="R55" s="52"/>
      <c r="S55" s="49"/>
      <c r="T55" s="49"/>
      <c r="U55" s="76"/>
      <c r="V55" s="87">
        <v>1</v>
      </c>
      <c r="W55" s="46"/>
      <c r="X55" s="46"/>
      <c r="Y55" s="46"/>
      <c r="Z55" s="46"/>
      <c r="AA55" s="55"/>
    </row>
    <row r="56" spans="1:27" s="14" customFormat="1" ht="18" customHeight="1">
      <c r="A56" s="120" t="s">
        <v>48</v>
      </c>
      <c r="B56" s="91" t="s">
        <v>86</v>
      </c>
      <c r="C56" s="167" t="s">
        <v>65</v>
      </c>
      <c r="D56" s="161">
        <f t="shared" si="15"/>
        <v>18</v>
      </c>
      <c r="E56" s="46"/>
      <c r="F56" s="46">
        <v>18</v>
      </c>
      <c r="G56" s="46"/>
      <c r="H56" s="46"/>
      <c r="I56" s="47"/>
      <c r="J56" s="87"/>
      <c r="K56" s="46"/>
      <c r="L56" s="49"/>
      <c r="M56" s="50">
        <v>18</v>
      </c>
      <c r="N56" s="51"/>
      <c r="O56" s="49"/>
      <c r="P56" s="49"/>
      <c r="Q56" s="50"/>
      <c r="R56" s="52"/>
      <c r="S56" s="49"/>
      <c r="T56" s="49"/>
      <c r="U56" s="76"/>
      <c r="V56" s="87"/>
      <c r="W56" s="46">
        <v>1</v>
      </c>
      <c r="X56" s="46"/>
      <c r="Y56" s="46"/>
      <c r="Z56" s="46"/>
      <c r="AA56" s="55"/>
    </row>
    <row r="57" spans="1:27" s="14" customFormat="1" ht="14.25" customHeight="1">
      <c r="A57" s="120" t="s">
        <v>50</v>
      </c>
      <c r="B57" s="91" t="s">
        <v>87</v>
      </c>
      <c r="C57" s="167" t="s">
        <v>34</v>
      </c>
      <c r="D57" s="161">
        <f t="shared" si="15"/>
        <v>18</v>
      </c>
      <c r="E57" s="172"/>
      <c r="F57" s="46">
        <v>18</v>
      </c>
      <c r="G57" s="46"/>
      <c r="H57" s="46"/>
      <c r="I57" s="47"/>
      <c r="J57" s="87"/>
      <c r="K57" s="46"/>
      <c r="L57" s="46"/>
      <c r="M57" s="173"/>
      <c r="N57" s="174"/>
      <c r="O57" s="46">
        <v>18</v>
      </c>
      <c r="P57" s="49"/>
      <c r="Q57" s="50"/>
      <c r="R57" s="52"/>
      <c r="S57" s="49"/>
      <c r="T57" s="49"/>
      <c r="U57" s="76"/>
      <c r="V57" s="78"/>
      <c r="W57" s="58"/>
      <c r="X57" s="58">
        <v>3</v>
      </c>
      <c r="Y57" s="58"/>
      <c r="Z57" s="58"/>
      <c r="AA57" s="69"/>
    </row>
    <row r="58" spans="1:27" s="32" customFormat="1" ht="25.5">
      <c r="A58" s="120" t="s">
        <v>68</v>
      </c>
      <c r="B58" s="91" t="s">
        <v>88</v>
      </c>
      <c r="C58" s="167" t="s">
        <v>66</v>
      </c>
      <c r="D58" s="161">
        <f t="shared" si="15"/>
        <v>18</v>
      </c>
      <c r="E58" s="46"/>
      <c r="F58" s="46">
        <v>18</v>
      </c>
      <c r="G58" s="46"/>
      <c r="H58" s="46"/>
      <c r="I58" s="47"/>
      <c r="J58" s="87"/>
      <c r="K58" s="46"/>
      <c r="L58" s="46"/>
      <c r="M58" s="173"/>
      <c r="N58" s="175"/>
      <c r="O58" s="46"/>
      <c r="P58" s="46"/>
      <c r="Q58" s="173">
        <v>18</v>
      </c>
      <c r="R58" s="52"/>
      <c r="S58" s="49"/>
      <c r="T58" s="49"/>
      <c r="U58" s="76"/>
      <c r="V58" s="98"/>
      <c r="W58" s="99"/>
      <c r="X58" s="99"/>
      <c r="Y58" s="99">
        <v>2</v>
      </c>
      <c r="Z58" s="99"/>
      <c r="AA58" s="100"/>
    </row>
    <row r="59" spans="1:27" s="32" customFormat="1" ht="26.25" customHeight="1" thickBot="1">
      <c r="A59" s="120" t="s">
        <v>76</v>
      </c>
      <c r="B59" s="91" t="s">
        <v>96</v>
      </c>
      <c r="C59" s="167" t="s">
        <v>108</v>
      </c>
      <c r="D59" s="161">
        <f t="shared" si="15"/>
        <v>72</v>
      </c>
      <c r="E59" s="46">
        <v>18</v>
      </c>
      <c r="F59" s="46">
        <v>18</v>
      </c>
      <c r="G59" s="46"/>
      <c r="H59" s="46"/>
      <c r="I59" s="47">
        <v>36</v>
      </c>
      <c r="J59" s="87"/>
      <c r="K59" s="46"/>
      <c r="L59" s="46"/>
      <c r="M59" s="173"/>
      <c r="N59" s="175">
        <v>9</v>
      </c>
      <c r="O59" s="46">
        <v>18</v>
      </c>
      <c r="P59" s="46">
        <v>9</v>
      </c>
      <c r="Q59" s="173">
        <v>18</v>
      </c>
      <c r="R59" s="52"/>
      <c r="S59" s="49">
        <v>18</v>
      </c>
      <c r="T59" s="49"/>
      <c r="U59" s="76"/>
      <c r="V59" s="98"/>
      <c r="W59" s="99"/>
      <c r="X59" s="99">
        <v>4</v>
      </c>
      <c r="Y59" s="99">
        <v>3</v>
      </c>
      <c r="Z59" s="99">
        <v>3</v>
      </c>
      <c r="AA59" s="100"/>
    </row>
    <row r="60" spans="1:28" s="14" customFormat="1" ht="26.25" customHeight="1" thickBot="1">
      <c r="A60" s="120" t="s">
        <v>77</v>
      </c>
      <c r="B60" s="91" t="s">
        <v>90</v>
      </c>
      <c r="C60" s="167" t="s">
        <v>67</v>
      </c>
      <c r="D60" s="161">
        <f t="shared" si="15"/>
        <v>9</v>
      </c>
      <c r="E60" s="46"/>
      <c r="F60" s="46">
        <v>9</v>
      </c>
      <c r="G60" s="46"/>
      <c r="H60" s="46"/>
      <c r="I60" s="47"/>
      <c r="J60" s="87"/>
      <c r="K60" s="46"/>
      <c r="L60" s="46"/>
      <c r="M60" s="173"/>
      <c r="N60" s="175"/>
      <c r="O60" s="46"/>
      <c r="P60" s="49"/>
      <c r="Q60" s="50"/>
      <c r="R60" s="52"/>
      <c r="S60" s="49"/>
      <c r="T60" s="49"/>
      <c r="U60" s="76">
        <v>9</v>
      </c>
      <c r="V60" s="98"/>
      <c r="W60" s="99"/>
      <c r="X60" s="99"/>
      <c r="Y60" s="99"/>
      <c r="Z60" s="99"/>
      <c r="AA60" s="100">
        <v>4</v>
      </c>
      <c r="AB60" s="80"/>
    </row>
    <row r="61" spans="1:27" s="14" customFormat="1" ht="25.5">
      <c r="A61" s="120" t="s">
        <v>89</v>
      </c>
      <c r="B61" s="91" t="s">
        <v>107</v>
      </c>
      <c r="C61" s="167" t="s">
        <v>67</v>
      </c>
      <c r="D61" s="161">
        <f t="shared" si="15"/>
        <v>27</v>
      </c>
      <c r="E61" s="46">
        <v>9</v>
      </c>
      <c r="F61" s="46">
        <v>18</v>
      </c>
      <c r="G61" s="46"/>
      <c r="H61" s="46"/>
      <c r="I61" s="47"/>
      <c r="J61" s="87"/>
      <c r="K61" s="46"/>
      <c r="L61" s="46"/>
      <c r="M61" s="173"/>
      <c r="N61" s="175"/>
      <c r="O61" s="46"/>
      <c r="P61" s="46"/>
      <c r="Q61" s="173"/>
      <c r="R61" s="54">
        <v>9</v>
      </c>
      <c r="S61" s="46">
        <v>18</v>
      </c>
      <c r="T61" s="49"/>
      <c r="U61" s="76"/>
      <c r="V61" s="98"/>
      <c r="W61" s="99"/>
      <c r="X61" s="99"/>
      <c r="Y61" s="99"/>
      <c r="Z61" s="99">
        <v>2</v>
      </c>
      <c r="AA61" s="100"/>
    </row>
    <row r="62" spans="1:27" s="14" customFormat="1" ht="25.5">
      <c r="A62" s="120" t="s">
        <v>117</v>
      </c>
      <c r="B62" s="91" t="s">
        <v>91</v>
      </c>
      <c r="C62" s="167" t="s">
        <v>64</v>
      </c>
      <c r="D62" s="161">
        <f t="shared" si="15"/>
        <v>18</v>
      </c>
      <c r="E62" s="46">
        <v>18</v>
      </c>
      <c r="F62" s="46"/>
      <c r="G62" s="46"/>
      <c r="H62" s="46"/>
      <c r="I62" s="47"/>
      <c r="J62" s="87"/>
      <c r="K62" s="46"/>
      <c r="L62" s="46"/>
      <c r="M62" s="173"/>
      <c r="N62" s="175"/>
      <c r="O62" s="46"/>
      <c r="P62" s="46"/>
      <c r="Q62" s="173"/>
      <c r="R62" s="54"/>
      <c r="S62" s="46"/>
      <c r="T62" s="46">
        <v>18</v>
      </c>
      <c r="U62" s="76"/>
      <c r="V62" s="98"/>
      <c r="W62" s="99"/>
      <c r="X62" s="99"/>
      <c r="Y62" s="99"/>
      <c r="Z62" s="99"/>
      <c r="AA62" s="100">
        <v>4</v>
      </c>
    </row>
    <row r="63" spans="1:27" s="32" customFormat="1" ht="27" customHeight="1" thickBot="1">
      <c r="A63" s="121"/>
      <c r="B63" s="109" t="s">
        <v>92</v>
      </c>
      <c r="C63" s="56" t="s">
        <v>93</v>
      </c>
      <c r="D63" s="238" t="s">
        <v>119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40"/>
      <c r="V63" s="110">
        <v>1</v>
      </c>
      <c r="W63" s="111">
        <v>1</v>
      </c>
      <c r="X63" s="111">
        <v>2</v>
      </c>
      <c r="Y63" s="111">
        <v>1</v>
      </c>
      <c r="Z63" s="111">
        <v>1</v>
      </c>
      <c r="AA63" s="112">
        <v>2</v>
      </c>
    </row>
    <row r="64" spans="1:27" s="14" customFormat="1" ht="15" customHeight="1" thickBot="1">
      <c r="A64" s="207"/>
      <c r="B64" s="129" t="s">
        <v>79</v>
      </c>
      <c r="C64" s="131"/>
      <c r="D64" s="133"/>
      <c r="E64" s="95"/>
      <c r="F64" s="95"/>
      <c r="G64" s="95"/>
      <c r="H64" s="95"/>
      <c r="I64" s="95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34"/>
      <c r="V64" s="235">
        <v>60</v>
      </c>
      <c r="W64" s="236"/>
      <c r="X64" s="235">
        <v>60</v>
      </c>
      <c r="Y64" s="236"/>
      <c r="Z64" s="235">
        <v>60</v>
      </c>
      <c r="AA64" s="236"/>
    </row>
    <row r="65" spans="1:27" s="14" customFormat="1" ht="22.5" customHeight="1" thickBot="1">
      <c r="A65" s="208"/>
      <c r="B65" s="130" t="s">
        <v>105</v>
      </c>
      <c r="C65" s="132"/>
      <c r="D65" s="23">
        <f>SUM(D13+D16+D24+D29+D38+D50)</f>
        <v>1536</v>
      </c>
      <c r="E65" s="21">
        <f>SUM(E13+E16+E24+E29+E38+E50)</f>
        <v>459</v>
      </c>
      <c r="F65" s="21">
        <f>SUM(F13+F16+F24+F29+F38+F50)</f>
        <v>864</v>
      </c>
      <c r="G65" s="21">
        <v>0</v>
      </c>
      <c r="H65" s="21">
        <v>60</v>
      </c>
      <c r="I65" s="21">
        <f aca="true" t="shared" si="16" ref="I65:AA65">SUM(I13+I16+I24+I29+I38+I50)</f>
        <v>153</v>
      </c>
      <c r="J65" s="21">
        <f t="shared" si="16"/>
        <v>120</v>
      </c>
      <c r="K65" s="21">
        <f t="shared" si="16"/>
        <v>255</v>
      </c>
      <c r="L65" s="21">
        <f t="shared" si="16"/>
        <v>102</v>
      </c>
      <c r="M65" s="21">
        <f t="shared" si="16"/>
        <v>225</v>
      </c>
      <c r="N65" s="21">
        <f t="shared" si="16"/>
        <v>42</v>
      </c>
      <c r="O65" s="21">
        <f t="shared" si="16"/>
        <v>195</v>
      </c>
      <c r="P65" s="21">
        <f t="shared" si="16"/>
        <v>48</v>
      </c>
      <c r="Q65" s="21">
        <f t="shared" si="16"/>
        <v>216</v>
      </c>
      <c r="R65" s="21">
        <f t="shared" si="16"/>
        <v>84</v>
      </c>
      <c r="S65" s="21">
        <f t="shared" si="16"/>
        <v>120</v>
      </c>
      <c r="T65" s="21">
        <f t="shared" si="16"/>
        <v>63</v>
      </c>
      <c r="U65" s="22">
        <f t="shared" si="16"/>
        <v>54</v>
      </c>
      <c r="V65" s="30">
        <f t="shared" si="16"/>
        <v>30</v>
      </c>
      <c r="W65" s="26">
        <f t="shared" si="16"/>
        <v>30</v>
      </c>
      <c r="X65" s="26">
        <f t="shared" si="16"/>
        <v>30</v>
      </c>
      <c r="Y65" s="26">
        <f t="shared" si="16"/>
        <v>30</v>
      </c>
      <c r="Z65" s="26">
        <f t="shared" si="16"/>
        <v>30</v>
      </c>
      <c r="AA65" s="29">
        <f t="shared" si="16"/>
        <v>30</v>
      </c>
    </row>
    <row r="66" spans="1:27" s="14" customFormat="1" ht="12.75">
      <c r="A66" s="81"/>
      <c r="B66" s="82"/>
      <c r="C66" s="81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1:4" s="14" customFormat="1" ht="12.75">
      <c r="A67" s="85"/>
      <c r="B67" s="14" t="s">
        <v>80</v>
      </c>
      <c r="D67" s="32"/>
    </row>
    <row r="68" spans="1:4" s="14" customFormat="1" ht="12.75">
      <c r="A68" s="85"/>
      <c r="B68" s="14" t="s">
        <v>81</v>
      </c>
      <c r="D68" s="32"/>
    </row>
    <row r="69" spans="1:4" s="14" customFormat="1" ht="12.75">
      <c r="A69" s="85"/>
      <c r="B69" s="14" t="s">
        <v>82</v>
      </c>
      <c r="D69" s="32"/>
    </row>
    <row r="70" spans="1:4" s="14" customFormat="1" ht="12.75">
      <c r="A70" s="85"/>
      <c r="D70" s="32"/>
    </row>
    <row r="71" spans="1:4" s="14" customFormat="1" ht="12.75">
      <c r="A71" s="85"/>
      <c r="D71" s="32"/>
    </row>
    <row r="72" spans="1:4" s="14" customFormat="1" ht="12.75">
      <c r="A72" s="85"/>
      <c r="D72" s="32"/>
    </row>
    <row r="73" spans="1:4" s="14" customFormat="1" ht="12.75">
      <c r="A73" s="85"/>
      <c r="D73" s="32"/>
    </row>
    <row r="74" spans="1:4" s="14" customFormat="1" ht="12.75">
      <c r="A74" s="85"/>
      <c r="D74" s="32"/>
    </row>
    <row r="75" spans="1:4" s="14" customFormat="1" ht="12.75">
      <c r="A75" s="85"/>
      <c r="D75" s="32"/>
    </row>
    <row r="76" spans="1:4" s="14" customFormat="1" ht="12.75">
      <c r="A76" s="85"/>
      <c r="D76" s="32"/>
    </row>
    <row r="77" spans="1:4" s="14" customFormat="1" ht="12.75">
      <c r="A77" s="85"/>
      <c r="D77" s="32"/>
    </row>
    <row r="78" spans="1:4" s="14" customFormat="1" ht="12.75">
      <c r="A78" s="85"/>
      <c r="D78" s="32"/>
    </row>
    <row r="79" spans="1:4" s="14" customFormat="1" ht="12.75">
      <c r="A79" s="85"/>
      <c r="D79" s="32"/>
    </row>
  </sheetData>
  <sheetProtection/>
  <mergeCells count="34">
    <mergeCell ref="Z64:AA64"/>
    <mergeCell ref="A7:A11"/>
    <mergeCell ref="B7:B11"/>
    <mergeCell ref="C7:C11"/>
    <mergeCell ref="D7:I8"/>
    <mergeCell ref="J7:U8"/>
    <mergeCell ref="V7:AA10"/>
    <mergeCell ref="D9:D11"/>
    <mergeCell ref="E9:E11"/>
    <mergeCell ref="F9:F11"/>
    <mergeCell ref="V64:W64"/>
    <mergeCell ref="X64:Y64"/>
    <mergeCell ref="I9:I11"/>
    <mergeCell ref="J9:M9"/>
    <mergeCell ref="N9:Q9"/>
    <mergeCell ref="R9:U9"/>
    <mergeCell ref="J10:K10"/>
    <mergeCell ref="L10:M10"/>
    <mergeCell ref="N10:O10"/>
    <mergeCell ref="P10:Q10"/>
    <mergeCell ref="R10:S10"/>
    <mergeCell ref="T10:U10"/>
    <mergeCell ref="D63:U63"/>
    <mergeCell ref="A64:A65"/>
    <mergeCell ref="G9:G11"/>
    <mergeCell ref="H9:H11"/>
    <mergeCell ref="V11:AA11"/>
    <mergeCell ref="A42:A49"/>
    <mergeCell ref="V42:V49"/>
    <mergeCell ref="W42:W49"/>
    <mergeCell ref="X42:X49"/>
    <mergeCell ref="Y42:Y49"/>
    <mergeCell ref="Z42:Z49"/>
    <mergeCell ref="AA42:AA49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Grzesiak</dc:creator>
  <cp:keywords/>
  <dc:description/>
  <cp:lastModifiedBy>Iwona.Powaga</cp:lastModifiedBy>
  <cp:lastPrinted>2010-04-14T07:14:21Z</cp:lastPrinted>
  <dcterms:created xsi:type="dcterms:W3CDTF">2008-05-09T09:11:02Z</dcterms:created>
  <dcterms:modified xsi:type="dcterms:W3CDTF">2010-04-27T09:40:23Z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